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<sst xmlns="http://schemas.openxmlformats.org/spreadsheetml/2006/main" count="93" uniqueCount="57">
  <si>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L.p.</t>
  </si>
  <si>
    <t>Podstawa</t>
  </si>
  <si>
    <t>Opis i wyliczenia</t>
  </si>
  <si>
    <t>J.m.</t>
  </si>
  <si>
    <t>Razem</t>
  </si>
  <si>
    <r>
      <t xml:space="preserve">SST
</t>
    </r>
    <r>
      <rPr>
        <sz val="10"/>
        <rFont val="Times New Roman"/>
        <family val="1"/>
      </rPr>
      <t>CPV</t>
    </r>
  </si>
  <si>
    <r>
      <t xml:space="preserve">01.00.00.00
</t>
    </r>
    <r>
      <rPr>
        <sz val="10"/>
        <rFont val="Times New Roman"/>
        <family val="1"/>
      </rPr>
      <t>45111000-8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</si>
  <si>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</si>
  <si>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t>km</t>
  </si>
  <si>
    <r>
      <t>m</t>
    </r>
    <r>
      <rPr>
        <b/>
        <vertAlign val="superscript"/>
        <sz val="10"/>
        <rFont val="Times New Roman"/>
        <family val="1"/>
      </rPr>
      <t>2</t>
    </r>
  </si>
  <si>
    <t>m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</si>
  <si>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</si>
  <si>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</si>
  <si>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</si>
  <si>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r>
      <t xml:space="preserve">04.00.00.00
</t>
    </r>
    <r>
      <rPr>
        <sz val="10"/>
        <rFont val="Times New Roman"/>
        <family val="1"/>
      </rPr>
      <t>45233000-9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</si>
  <si>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</si>
  <si>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05.00.00.00
</t>
    </r>
    <r>
      <rPr>
        <sz val="10"/>
        <rFont val="Times New Roman"/>
        <family val="1"/>
      </rPr>
      <t>45233000-9</t>
    </r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</si>
  <si>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</si>
  <si>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06.00.00.00
</t>
    </r>
    <r>
      <rPr>
        <sz val="10"/>
        <rFont val="Times New Roman"/>
        <family val="1"/>
      </rPr>
      <t>45233000-9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</si>
  <si>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</si>
  <si>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07.00.00.00
</t>
    </r>
    <r>
      <rPr>
        <sz val="10"/>
        <rFont val="Times New Roman"/>
        <family val="1"/>
      </rPr>
      <t>45233000-9</t>
    </r>
  </si>
  <si>
    <r>
      <t xml:space="preserve">OZNAKOWANIE DRÓG I URZĄDZENIA BEZPIECZEŃSTWA RUCHU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</si>
  <si>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08.00.00.00
</t>
    </r>
    <r>
      <rPr>
        <sz val="10"/>
        <rFont val="Times New Roman"/>
        <family val="1"/>
      </rPr>
      <t>45233000-9</t>
    </r>
  </si>
  <si>
    <r>
      <t xml:space="preserve">ELEMENTY ULIC
</t>
    </r>
    <r>
      <rPr>
        <sz val="10"/>
        <rFont val="Times New Roman"/>
        <family val="1"/>
      </rPr>
      <t>Roboty w zakresie konstruowania, fundamentowania oraz wykonywania nawierzchni autostrad, dróg</t>
    </r>
  </si>
  <si>
    <t>Cena jedn. [zł]</t>
  </si>
  <si>
    <t>Wartość [zł]</t>
  </si>
  <si>
    <t>Wartość robót NETTO</t>
  </si>
  <si>
    <t>Wartość robót BRUTTO</t>
  </si>
  <si>
    <t>KOSZTORYS OFERTOWY</t>
  </si>
  <si>
    <r>
      <t xml:space="preserve">Ustawienie krawężników betonowych o wymiarach 15x30cm na ławie betonowej                                                                      </t>
    </r>
    <r>
      <rPr>
        <sz val="10"/>
        <rFont val="Times New Roman"/>
        <family val="1"/>
      </rPr>
      <t>(Krawężniki betonowe o wymiarach 15x30cm, ułożone na podsypce cementowo piaskowej 1:4 gr.5cm po zagęszczeniu na ławie betonowej (beton B15)  V=0,13m3/m)</t>
    </r>
  </si>
  <si>
    <r>
      <t xml:space="preserve">Wykonanie frezowania nawierzchni asfaltowych na zimno:śr. gr. w-wy 5 cm                                                                          </t>
    </r>
    <r>
      <rPr>
        <sz val="10"/>
        <rFont val="Times New Roman"/>
        <family val="1"/>
      </rPr>
      <t>(Frezowanie istniejącej nawierzchni  na głębokość           śr. 5cm w celu powiazania wysokościowego istniejących i projektowanych nawierzchni bitumicznych. Wywóz i utylizacja materiałów z rozbiórki w gestii Wykonawcy.)</t>
    </r>
  </si>
  <si>
    <t>Mg</t>
  </si>
  <si>
    <r>
      <t xml:space="preserve">Wykonanie nawierzchni z kostki brukowej betonowej gr. 8 cm - kostka kolorowa </t>
    </r>
    <r>
      <rPr>
        <sz val="10"/>
        <rFont val="Times New Roman"/>
        <family val="1"/>
      </rPr>
      <t>(Wykonanie warstwy ścieralnej z kostki brukowej betonowej o gr 8 cm na podypce cementowo - piaskowej 1:4 o gr. 5cm - kostka kolorowa wg. Wskazań inwestora.)</t>
    </r>
  </si>
  <si>
    <r>
      <t xml:space="preserve">Ustawienie obrzeży betonowych o wymiarach 25x8 cm </t>
    </r>
    <r>
      <rPr>
        <sz val="10"/>
        <rFont val="Times New Roman"/>
        <family val="1"/>
      </rPr>
      <t>(Obrzeże betonowych o wymiarach 25x8 cm na podsypce cementowo - piaskowej 1:4 o gr 3 cm na ławie betonowej B10)</t>
    </r>
  </si>
  <si>
    <r>
      <t xml:space="preserve">Uzupełnienie poboczy i zjazdów gruntowych materiałem kamiennym                                                                                     </t>
    </r>
    <r>
      <rPr>
        <sz val="10"/>
        <rFont val="Times New Roman"/>
        <family val="1"/>
      </rPr>
      <t>(Plantowanie i uzupełnienie - pobocza o śr. szerokości 0,75m i gr. 10cm wykonane z mieszanki 0-32mm)</t>
    </r>
  </si>
  <si>
    <t>Przebudowa odcinka drogi gminnej nr 003245T w miejscowości Kłoda.</t>
  </si>
  <si>
    <r>
      <t xml:space="preserve">Wykonanie nasypów mechanicznie z gruntu G1 z pozyskaniem i transportem gruntu.                                                                                  </t>
    </r>
    <r>
      <rPr>
        <sz val="10"/>
        <rFont val="Times New Roman"/>
        <family val="1"/>
      </rPr>
      <t>(Uwaga: miejsce dokopu lub ukopu w gestii Wykonawcy)</t>
    </r>
  </si>
  <si>
    <r>
      <t xml:space="preserve">Wykonanie wykopów mechanicznie z transportem zgodnie z warunkami umowy w gr. kat. I-V                                                           </t>
    </r>
    <r>
      <rPr>
        <sz val="10"/>
        <rFont val="Times New Roman"/>
        <family val="1"/>
      </rPr>
      <t>(Wykop pod konstrukcję nowoprojektowanego chodnika. Należy pozostawić materiał mogący zostać wykorzystany do wbudowania w nasyp.                                                                 Uwaga: miejsce odkładu w gestii Wykonawcy)</t>
    </r>
  </si>
  <si>
    <r>
      <t xml:space="preserve">Wykonanie ulepszonego podłoża z kruszywa stabilizowanego cementem, gr. w-wy 15 cm </t>
    </r>
    <r>
      <rPr>
        <sz val="10"/>
        <rFont val="Times New Roman"/>
        <family val="1"/>
      </rPr>
      <t>(Wykonanie ulepszonego podłoża z kruszywa stabilizowanego cementem o Rm=2,5 MPa, gr. w-wy 15 cm)</t>
    </r>
  </si>
  <si>
    <r>
      <t xml:space="preserve">Wykonanie podbudowy z kruszywa łamanego,  gr. w-wy 20cm                                                                           </t>
    </r>
    <r>
      <rPr>
        <sz val="10"/>
        <rFont val="Times New Roman"/>
        <family val="1"/>
      </rPr>
      <t xml:space="preserve">(Podbudowa z kruszywa łamanego stabilizowanego mechanicznie (mieszanka mineralna 0/63mm). - poszerzenie)                                                 </t>
    </r>
  </si>
  <si>
    <r>
      <t xml:space="preserve">Wykonanie podbudowy z kruszywa łamanego,  gr. w-wy 15cm                                                                           </t>
    </r>
    <r>
      <rPr>
        <sz val="10"/>
        <rFont val="Times New Roman"/>
        <family val="1"/>
      </rPr>
      <t xml:space="preserve">(Podbudowa z kruszywa łamanego stabilizowanego mechanicznie (mieszanka mineralna 0/32,5mm). - poszerzenie)                                                 </t>
    </r>
  </si>
  <si>
    <r>
      <t xml:space="preserve">Wykonanie nawierzchni z betonu asfaltowego o uziarnieniu 0/12,8 - warstwa wyrównawcza rozłożona w ilości 50kg/m2                                                </t>
    </r>
    <r>
      <rPr>
        <sz val="10"/>
        <rFont val="Times New Roman"/>
        <family val="1"/>
      </rPr>
      <t>(Wykonanie nawierzchni z betonu asfaltowego o uziarnieniu 0/12,8 - warstwa wiążąca,  ilosc 50kg/m2 na całej szerokości jezdni.                                          Oczyszczenie nawierzchni pod warstwę wyrównawczą                            Skropienie powierzchni emulsją asfaltową, szybkorozpadową w ilości pod wyrównawczą.)</t>
    </r>
  </si>
  <si>
    <t>kalkulacja własna</t>
  </si>
  <si>
    <t xml:space="preserve">Wykonanie kompletnego podniesionego prefabrykowanego przejścia dla pieszych wraz z oznakowaniem. (Próg płytowy) </t>
  </si>
  <si>
    <t xml:space="preserve">kpl. </t>
  </si>
  <si>
    <t xml:space="preserve">m </t>
  </si>
  <si>
    <t xml:space="preserve">Wykonanie ronda gumowego śr. 300cm wraz z oznakowaniem poziomym oraz pionowym. </t>
  </si>
  <si>
    <t xml:space="preserve">Wykonanie punktowego oświetlenia najezdniowego, zasilanego panelami solarnymi. </t>
  </si>
  <si>
    <t xml:space="preserve">szt. </t>
  </si>
  <si>
    <t>VAT(23%)</t>
  </si>
  <si>
    <t>kpl</t>
  </si>
  <si>
    <t xml:space="preserve">Opracowanie dokumentacji projektowej dla zadania pn.: Przebudowa odcinka drogi gminnej nr 003245T w miejscowości Kłoda.                                                        </t>
  </si>
  <si>
    <r>
      <t xml:space="preserve">Ustawienie barier energochłonnych SP-05. </t>
    </r>
    <r>
      <rPr>
        <sz val="10"/>
        <rFont val="Times New Roman"/>
        <family val="1"/>
      </rPr>
      <t xml:space="preserve">(Należy uwzględnić konieczność rozebrania istniejących barier. </t>
    </r>
  </si>
  <si>
    <r>
      <t xml:space="preserve">Wykonanie nawierzchni z betonu asfaltowego o uziarnieniu 0/12,8 - warstwa wyrównawcza rozłożona w ilości 100kg/m2                                                </t>
    </r>
    <r>
      <rPr>
        <sz val="10"/>
        <rFont val="Times New Roman"/>
        <family val="1"/>
      </rPr>
      <t>(Wykonanie nawierzchni z betonu asfaltowego o uziarnieniu 0/12,8 - warstwa wiążąca,  ilosc 100kg/m2 na całej szerokości jezdni.                                          Oczyszczenie nawierzchni pod warstwę wyrównawczą                            Skropienie powierzchni emulsją asfaltową, szybkorozpadową w ilości pod wyrównawczą.)</t>
    </r>
  </si>
  <si>
    <r>
      <t xml:space="preserve">Odtworzenie trasy i punktów wysokościowych w terenie równinnym                                                                                      </t>
    </r>
    <r>
      <rPr>
        <sz val="10"/>
        <rFont val="Times New Roman"/>
        <family val="1"/>
      </rPr>
      <t>(Odtworzenie układu sytuacyjno - wysokosciwego drogi jej elementów oraz wykonanie inwentaryzacji powykonawczej. Łączna długość odcinka przewidzianego do przebudowy wynosi 1970m)</t>
    </r>
  </si>
  <si>
    <r>
      <t>Ułożenie korytek typu mulda 40x60x10cm</t>
    </r>
    <r>
      <rPr>
        <sz val="10"/>
        <rFont val="Times New Roman"/>
        <family val="1"/>
      </rPr>
      <t>(MULDA na podsypce cementowo - piaskowej 1:4 o gr 3 cm na ławie betonowej B10 gr. 15cm)</t>
    </r>
  </si>
  <si>
    <r>
      <t xml:space="preserve">Wykonanie nawierzchni z betonu asfaltowego o uziarnieniu 0/12,8 - warstwa ścieralna gr. w-wy 4cm                                                </t>
    </r>
    <r>
      <rPr>
        <sz val="10"/>
        <rFont val="Times New Roman"/>
        <family val="1"/>
      </rPr>
      <t>(Wykonanie nawierzchni z betonu asfaltowego o uziarnieniu 0/12,8 - warstwaścieralna,  gr. w-wy 4cm na całej szerokości jezdni.                                          Oczyszczenie nawierzchni pod warstwę wiążącą                            Skropienie powierzchni emulsją asfaltową, szybkorozpadową w ilości pod ścieralną.)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</si>
</sst>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#\.##\.##\.##\."/>
    <numFmt numFmtId="166" formatCode="##\.##\.##\.00\."/>
    <numFmt numFmtId="167" formatCode="0.000"/>
  </numFmts>
  <fonts count="5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4" fillId="24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19" fillId="39" borderId="1" applyNumberFormat="0" applyAlignment="0" applyProtection="0"/>
    <xf numFmtId="0" fontId="21" fillId="26" borderId="2" applyNumberFormat="0" applyAlignment="0" applyProtection="0"/>
    <xf numFmtId="0" fontId="44" fillId="40" borderId="3" applyNumberFormat="0" applyAlignment="0" applyProtection="0"/>
    <xf numFmtId="0" fontId="45" fillId="41" borderId="4" applyNumberFormat="0" applyAlignment="0" applyProtection="0"/>
    <xf numFmtId="0" fontId="46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3" fillId="27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31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0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52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14" applyNumberFormat="0" applyFont="0" applyAlignment="0" applyProtection="0"/>
    <xf numFmtId="0" fontId="53" fillId="41" borderId="3" applyNumberFormat="0" applyAlignment="0" applyProtection="0"/>
    <xf numFmtId="0" fontId="18" fillId="39" borderId="1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8" fillId="50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90" applyFont="1" applyFill="1" applyBorder="1" applyAlignment="1" applyProtection="1">
      <alignment horizontal="center" vertical="center" wrapText="1"/>
      <protection/>
    </xf>
    <xf numFmtId="166" fontId="1" fillId="0" borderId="19" xfId="90" applyNumberFormat="1" applyFont="1" applyFill="1" applyBorder="1" applyAlignment="1" applyProtection="1" quotePrefix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1" fillId="0" borderId="19" xfId="9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9" xfId="90" applyNumberFormat="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0" fillId="0" borderId="19" xfId="0" applyNumberFormat="1" applyFill="1" applyBorder="1" applyAlignment="1">
      <alignment vertical="center" wrapText="1"/>
    </xf>
    <xf numFmtId="0" fontId="1" fillId="0" borderId="20" xfId="90" applyFont="1" applyFill="1" applyBorder="1" applyAlignment="1" applyProtection="1">
      <alignment horizontal="left" vertical="top" wrapText="1"/>
      <protection/>
    </xf>
    <xf numFmtId="0" fontId="1" fillId="0" borderId="20" xfId="9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9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>
      <alignment vertical="center" wrapText="1"/>
    </xf>
    <xf numFmtId="0" fontId="1" fillId="0" borderId="19" xfId="89" applyFont="1" applyFill="1" applyBorder="1" applyAlignment="1">
      <alignment vertical="center" wrapText="1"/>
      <protection/>
    </xf>
    <xf numFmtId="0" fontId="1" fillId="0" borderId="19" xfId="89" applyFont="1" applyFill="1" applyBorder="1" applyAlignment="1">
      <alignment horizontal="center" vertical="center" wrapText="1"/>
      <protection/>
    </xf>
    <xf numFmtId="2" fontId="1" fillId="0" borderId="19" xfId="89" applyNumberFormat="1" applyFont="1" applyFill="1" applyBorder="1" applyAlignment="1">
      <alignment horizontal="center" vertical="center"/>
      <protection/>
    </xf>
    <xf numFmtId="0" fontId="1" fillId="0" borderId="20" xfId="90" applyFont="1" applyFill="1" applyBorder="1" applyAlignment="1" applyProtection="1" quotePrefix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</cellXfs>
  <cellStyles count="9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_Tabela zbiorcza cz.1 (0030-0035)" xfId="89"/>
    <cellStyle name="Normalny_Wzór tabeli" xfId="90"/>
    <cellStyle name="Note" xfId="91"/>
    <cellStyle name="Obliczenia" xfId="92"/>
    <cellStyle name="Output" xfId="93"/>
    <cellStyle name="Percent" xfId="94"/>
    <cellStyle name="Sheet Title" xfId="95"/>
    <cellStyle name="Suma" xfId="96"/>
    <cellStyle name="Tekst objaśnienia" xfId="97"/>
    <cellStyle name="Tekst ostrzeżenia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50" zoomScaleNormal="150" zoomScalePageLayoutView="0" workbookViewId="0" topLeftCell="A1">
      <selection activeCell="G38" sqref="G38"/>
    </sheetView>
  </sheetViews>
  <sheetFormatPr defaultColWidth="9.00390625" defaultRowHeight="12.75"/>
  <cols>
    <col min="1" max="1" width="4.00390625" style="0" bestFit="1" customWidth="1"/>
    <col min="3" max="3" width="44.25390625" style="0" customWidth="1"/>
    <col min="4" max="4" width="4.125" style="0" bestFit="1" customWidth="1"/>
    <col min="5" max="5" width="8.25390625" style="0" customWidth="1"/>
    <col min="6" max="6" width="6.625" style="0" bestFit="1" customWidth="1"/>
    <col min="7" max="7" width="8.75390625" style="0" customWidth="1"/>
  </cols>
  <sheetData>
    <row r="1" spans="1:7" ht="15.75">
      <c r="A1" s="32" t="s">
        <v>28</v>
      </c>
      <c r="B1" s="32"/>
      <c r="C1" s="32"/>
      <c r="D1" s="32"/>
      <c r="E1" s="32"/>
      <c r="F1" s="32"/>
      <c r="G1" s="32"/>
    </row>
    <row r="2" spans="1:7" ht="12.75">
      <c r="A2" s="26" t="s">
        <v>35</v>
      </c>
      <c r="B2" s="28"/>
      <c r="C2" s="28"/>
      <c r="D2" s="28"/>
      <c r="E2" s="28"/>
      <c r="F2" s="28"/>
      <c r="G2" s="27"/>
    </row>
    <row r="3" spans="1:7" ht="31.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24</v>
      </c>
      <c r="G3" s="6" t="s">
        <v>25</v>
      </c>
    </row>
    <row r="4" spans="1:7" ht="38.25">
      <c r="A4" s="25">
        <v>1</v>
      </c>
      <c r="B4" s="1" t="s">
        <v>42</v>
      </c>
      <c r="C4" s="19" t="s">
        <v>51</v>
      </c>
      <c r="D4" s="4" t="s">
        <v>50</v>
      </c>
      <c r="E4" s="4">
        <v>1</v>
      </c>
      <c r="F4" s="9"/>
      <c r="G4" s="9"/>
    </row>
    <row r="5" spans="1:7" ht="51">
      <c r="A5" s="1" t="s">
        <v>5</v>
      </c>
      <c r="B5" s="1" t="s">
        <v>6</v>
      </c>
      <c r="C5" s="4" t="s">
        <v>7</v>
      </c>
      <c r="D5" s="8"/>
      <c r="E5" s="13"/>
      <c r="F5" s="9"/>
      <c r="G5" s="9"/>
    </row>
    <row r="6" spans="1:7" ht="76.5">
      <c r="A6" s="1">
        <v>2</v>
      </c>
      <c r="B6" s="1" t="s">
        <v>42</v>
      </c>
      <c r="C6" s="4" t="s">
        <v>54</v>
      </c>
      <c r="D6" s="1" t="s">
        <v>8</v>
      </c>
      <c r="E6" s="9">
        <v>1.97</v>
      </c>
      <c r="F6" s="9"/>
      <c r="G6" s="9"/>
    </row>
    <row r="7" spans="1:7" ht="51">
      <c r="A7" s="1" t="s">
        <v>5</v>
      </c>
      <c r="B7" s="1" t="s">
        <v>12</v>
      </c>
      <c r="C7" s="26" t="s">
        <v>13</v>
      </c>
      <c r="D7" s="27"/>
      <c r="E7" s="9"/>
      <c r="F7" s="9"/>
      <c r="G7" s="9"/>
    </row>
    <row r="8" spans="1:7" ht="76.5">
      <c r="A8" s="1">
        <v>3</v>
      </c>
      <c r="B8" s="1" t="s">
        <v>42</v>
      </c>
      <c r="C8" s="4" t="s">
        <v>37</v>
      </c>
      <c r="D8" s="1" t="s">
        <v>11</v>
      </c>
      <c r="E8" s="9">
        <f>1970*1.2*0.45</f>
        <v>1063.8</v>
      </c>
      <c r="F8" s="9"/>
      <c r="G8" s="9"/>
    </row>
    <row r="9" spans="1:7" ht="51">
      <c r="A9" s="1">
        <v>4</v>
      </c>
      <c r="B9" s="1" t="s">
        <v>42</v>
      </c>
      <c r="C9" s="20" t="s">
        <v>36</v>
      </c>
      <c r="D9" s="21" t="s">
        <v>11</v>
      </c>
      <c r="E9" s="22">
        <f>180*2.6</f>
        <v>468</v>
      </c>
      <c r="F9" s="9"/>
      <c r="G9" s="9"/>
    </row>
    <row r="10" spans="1:7" ht="51">
      <c r="A10" s="1" t="s">
        <v>5</v>
      </c>
      <c r="B10" s="1" t="s">
        <v>14</v>
      </c>
      <c r="C10" s="26" t="s">
        <v>15</v>
      </c>
      <c r="D10" s="27"/>
      <c r="E10" s="9"/>
      <c r="F10" s="9"/>
      <c r="G10" s="9"/>
    </row>
    <row r="11" spans="1:7" ht="63.75">
      <c r="A11" s="1">
        <v>5</v>
      </c>
      <c r="B11" s="1" t="s">
        <v>42</v>
      </c>
      <c r="C11" s="23" t="s">
        <v>38</v>
      </c>
      <c r="D11" s="2" t="s">
        <v>9</v>
      </c>
      <c r="E11" s="9">
        <f>1970*1.2</f>
        <v>2364</v>
      </c>
      <c r="F11" s="9"/>
      <c r="G11" s="9"/>
    </row>
    <row r="12" spans="1:7" ht="63.75">
      <c r="A12" s="2">
        <v>6</v>
      </c>
      <c r="B12" s="1" t="s">
        <v>42</v>
      </c>
      <c r="C12" s="5" t="s">
        <v>39</v>
      </c>
      <c r="D12" s="2" t="s">
        <v>9</v>
      </c>
      <c r="E12" s="9">
        <f>E11</f>
        <v>2364</v>
      </c>
      <c r="F12" s="9"/>
      <c r="G12" s="9"/>
    </row>
    <row r="13" spans="1:7" ht="63.75">
      <c r="A13" s="2">
        <v>7</v>
      </c>
      <c r="B13" s="1" t="s">
        <v>42</v>
      </c>
      <c r="C13" s="5" t="s">
        <v>40</v>
      </c>
      <c r="D13" s="2" t="s">
        <v>9</v>
      </c>
      <c r="E13" s="9">
        <f>1070*2</f>
        <v>2140</v>
      </c>
      <c r="F13" s="9"/>
      <c r="G13" s="9"/>
    </row>
    <row r="14" spans="1:7" ht="51">
      <c r="A14" s="1" t="s">
        <v>5</v>
      </c>
      <c r="B14" s="1" t="s">
        <v>16</v>
      </c>
      <c r="C14" s="26" t="s">
        <v>17</v>
      </c>
      <c r="D14" s="27"/>
      <c r="E14" s="9"/>
      <c r="F14" s="9"/>
      <c r="G14" s="9"/>
    </row>
    <row r="15" spans="1:7" ht="89.25">
      <c r="A15" s="2">
        <v>8</v>
      </c>
      <c r="B15" s="1" t="s">
        <v>42</v>
      </c>
      <c r="C15" s="5" t="s">
        <v>30</v>
      </c>
      <c r="D15" s="2" t="s">
        <v>9</v>
      </c>
      <c r="E15" s="10">
        <v>380</v>
      </c>
      <c r="F15" s="9"/>
      <c r="G15" s="9"/>
    </row>
    <row r="16" spans="1:7" ht="114.75">
      <c r="A16" s="2">
        <v>9</v>
      </c>
      <c r="B16" s="1" t="s">
        <v>42</v>
      </c>
      <c r="C16" s="4" t="s">
        <v>41</v>
      </c>
      <c r="D16" s="2" t="s">
        <v>31</v>
      </c>
      <c r="E16" s="9">
        <f>1970*1.2*0.05</f>
        <v>118.2</v>
      </c>
      <c r="F16" s="9"/>
      <c r="G16" s="9"/>
    </row>
    <row r="17" spans="1:7" ht="114.75">
      <c r="A17" s="2">
        <v>10</v>
      </c>
      <c r="B17" s="1" t="s">
        <v>42</v>
      </c>
      <c r="C17" s="4" t="s">
        <v>53</v>
      </c>
      <c r="D17" s="2" t="s">
        <v>31</v>
      </c>
      <c r="E17" s="9">
        <f>1970*5.5*0.1+5</f>
        <v>1088.5</v>
      </c>
      <c r="F17" s="9"/>
      <c r="G17" s="9"/>
    </row>
    <row r="18" spans="1:7" ht="102">
      <c r="A18" s="2">
        <v>11</v>
      </c>
      <c r="B18" s="1" t="s">
        <v>42</v>
      </c>
      <c r="C18" s="4" t="s">
        <v>56</v>
      </c>
      <c r="D18" s="2" t="s">
        <v>9</v>
      </c>
      <c r="E18" s="9">
        <f>1970*5.5+5</f>
        <v>10840</v>
      </c>
      <c r="F18" s="9"/>
      <c r="G18" s="9"/>
    </row>
    <row r="19" spans="1:7" ht="51">
      <c r="A19" s="1" t="s">
        <v>5</v>
      </c>
      <c r="B19" s="1" t="s">
        <v>22</v>
      </c>
      <c r="C19" s="26" t="s">
        <v>23</v>
      </c>
      <c r="D19" s="27"/>
      <c r="E19" s="9"/>
      <c r="F19" s="9"/>
      <c r="G19" s="9"/>
    </row>
    <row r="20" spans="1:7" ht="76.5">
      <c r="A20" s="1">
        <v>12</v>
      </c>
      <c r="B20" s="1" t="s">
        <v>42</v>
      </c>
      <c r="C20" s="4" t="s">
        <v>29</v>
      </c>
      <c r="D20" s="9" t="s">
        <v>10</v>
      </c>
      <c r="E20" s="9">
        <v>1070</v>
      </c>
      <c r="F20" s="9"/>
      <c r="G20" s="9"/>
    </row>
    <row r="21" spans="1:7" ht="63.75">
      <c r="A21" s="16">
        <v>13</v>
      </c>
      <c r="B21" s="1" t="s">
        <v>42</v>
      </c>
      <c r="C21" s="17" t="s">
        <v>32</v>
      </c>
      <c r="D21" s="15" t="s">
        <v>9</v>
      </c>
      <c r="E21" s="9">
        <f>1070*2</f>
        <v>2140</v>
      </c>
      <c r="F21" s="9"/>
      <c r="G21" s="9"/>
    </row>
    <row r="22" spans="1:7" ht="51">
      <c r="A22" s="18">
        <v>14</v>
      </c>
      <c r="B22" s="1" t="s">
        <v>42</v>
      </c>
      <c r="C22" s="14" t="s">
        <v>33</v>
      </c>
      <c r="D22" s="15" t="s">
        <v>10</v>
      </c>
      <c r="E22" s="9">
        <v>1074</v>
      </c>
      <c r="F22" s="9"/>
      <c r="G22" s="9"/>
    </row>
    <row r="23" spans="1:7" ht="38.25">
      <c r="A23" s="18">
        <v>15</v>
      </c>
      <c r="B23" s="1" t="s">
        <v>42</v>
      </c>
      <c r="C23" s="14" t="s">
        <v>55</v>
      </c>
      <c r="D23" s="15" t="s">
        <v>10</v>
      </c>
      <c r="E23" s="9">
        <v>1070</v>
      </c>
      <c r="F23" s="9"/>
      <c r="G23" s="9"/>
    </row>
    <row r="24" spans="1:7" ht="51">
      <c r="A24" s="2" t="s">
        <v>5</v>
      </c>
      <c r="B24" s="3" t="s">
        <v>18</v>
      </c>
      <c r="C24" s="26" t="s">
        <v>19</v>
      </c>
      <c r="D24" s="27"/>
      <c r="E24" s="9"/>
      <c r="F24" s="9"/>
      <c r="G24" s="9"/>
    </row>
    <row r="25" spans="1:7" ht="51">
      <c r="A25" s="1">
        <v>16</v>
      </c>
      <c r="B25" s="1" t="s">
        <v>42</v>
      </c>
      <c r="C25" s="4" t="s">
        <v>34</v>
      </c>
      <c r="D25" s="1" t="s">
        <v>9</v>
      </c>
      <c r="E25" s="9">
        <f>1970*1.5-1070*0.75</f>
        <v>2152.5</v>
      </c>
      <c r="F25" s="9"/>
      <c r="G25" s="9"/>
    </row>
    <row r="26" spans="1:7" ht="51">
      <c r="A26" s="1" t="s">
        <v>5</v>
      </c>
      <c r="B26" s="1" t="s">
        <v>20</v>
      </c>
      <c r="C26" s="26" t="s">
        <v>21</v>
      </c>
      <c r="D26" s="27"/>
      <c r="E26" s="9"/>
      <c r="F26" s="9"/>
      <c r="G26" s="9"/>
    </row>
    <row r="27" spans="1:7" ht="38.25">
      <c r="A27" s="1">
        <v>17</v>
      </c>
      <c r="B27" s="1" t="s">
        <v>42</v>
      </c>
      <c r="C27" s="24" t="s">
        <v>43</v>
      </c>
      <c r="D27" s="1" t="s">
        <v>44</v>
      </c>
      <c r="E27" s="9">
        <v>1</v>
      </c>
      <c r="F27" s="9"/>
      <c r="G27" s="9"/>
    </row>
    <row r="28" spans="1:7" ht="25.5">
      <c r="A28" s="1">
        <v>18</v>
      </c>
      <c r="B28" s="1" t="s">
        <v>42</v>
      </c>
      <c r="C28" s="24" t="s">
        <v>46</v>
      </c>
      <c r="D28" s="1" t="s">
        <v>44</v>
      </c>
      <c r="E28" s="9">
        <v>1</v>
      </c>
      <c r="F28" s="9"/>
      <c r="G28" s="9"/>
    </row>
    <row r="29" spans="1:7" ht="25.5">
      <c r="A29" s="1">
        <v>19</v>
      </c>
      <c r="B29" s="1" t="s">
        <v>42</v>
      </c>
      <c r="C29" s="24" t="s">
        <v>47</v>
      </c>
      <c r="D29" s="1" t="s">
        <v>48</v>
      </c>
      <c r="E29" s="9">
        <v>10</v>
      </c>
      <c r="F29" s="9"/>
      <c r="G29" s="9"/>
    </row>
    <row r="30" spans="1:7" ht="25.5">
      <c r="A30" s="1">
        <v>20</v>
      </c>
      <c r="B30" s="1" t="s">
        <v>42</v>
      </c>
      <c r="C30" s="24" t="s">
        <v>52</v>
      </c>
      <c r="D30" s="1" t="s">
        <v>45</v>
      </c>
      <c r="E30" s="9">
        <v>320</v>
      </c>
      <c r="F30" s="9"/>
      <c r="G30" s="9"/>
    </row>
    <row r="31" spans="1:7" ht="12.75">
      <c r="A31" s="29" t="s">
        <v>26</v>
      </c>
      <c r="B31" s="30"/>
      <c r="C31" s="30"/>
      <c r="D31" s="30"/>
      <c r="E31" s="30"/>
      <c r="F31" s="31"/>
      <c r="G31" s="12"/>
    </row>
    <row r="32" spans="1:7" ht="12.75">
      <c r="A32" s="29" t="s">
        <v>49</v>
      </c>
      <c r="B32" s="30"/>
      <c r="C32" s="30"/>
      <c r="D32" s="30"/>
      <c r="E32" s="30"/>
      <c r="F32" s="31"/>
      <c r="G32" s="11"/>
    </row>
    <row r="33" spans="1:7" ht="12.75">
      <c r="A33" s="29" t="s">
        <v>27</v>
      </c>
      <c r="B33" s="30"/>
      <c r="C33" s="30"/>
      <c r="D33" s="30"/>
      <c r="E33" s="30"/>
      <c r="F33" s="31"/>
      <c r="G33" s="12"/>
    </row>
  </sheetData>
  <sheetProtection/>
  <mergeCells count="11">
    <mergeCell ref="A1:G1"/>
    <mergeCell ref="A2:G2"/>
    <mergeCell ref="C7:D7"/>
    <mergeCell ref="C10:D10"/>
    <mergeCell ref="C14:D14"/>
    <mergeCell ref="C19:D19"/>
    <mergeCell ref="C24:D24"/>
    <mergeCell ref="C26:D26"/>
    <mergeCell ref="A31:F31"/>
    <mergeCell ref="A32:F32"/>
    <mergeCell ref="A33:F33"/>
  </mergeCells>
  <printOptions/>
  <pageMargins left="0.7874015748031497" right="0.7874015748031497" top="0.77" bottom="0.7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Michał Klamczyński</cp:lastModifiedBy>
  <cp:lastPrinted>2019-09-17T11:20:24Z</cp:lastPrinted>
  <dcterms:created xsi:type="dcterms:W3CDTF">2006-08-06T11:28:48Z</dcterms:created>
  <dcterms:modified xsi:type="dcterms:W3CDTF">2019-09-23T10:37:02Z</dcterms:modified>
  <cp:category/>
  <cp:version/>
  <cp:contentType/>
  <cp:contentStatus/>
</cp:coreProperties>
</file>