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\Desktop\Postępowania 2018\Energia\Rytwiany\dokumentacja\na bip\"/>
    </mc:Choice>
  </mc:AlternateContent>
  <xr:revisionPtr revIDLastSave="0" documentId="13_ncr:1_{7F522BCA-DBB3-401B-A17B-E4FFADCF9F44}" xr6:coauthVersionLast="40" xr6:coauthVersionMax="40" xr10:uidLastSave="{00000000-0000-0000-0000-000000000000}"/>
  <bookViews>
    <workbookView xWindow="0" yWindow="0" windowWidth="20400" windowHeight="7485" xr2:uid="{395B9559-A933-452B-86F2-7D6A325FF0A2}"/>
  </bookViews>
  <sheets>
    <sheet name="Arkusz1" sheetId="1" r:id="rId1"/>
  </sheets>
  <definedNames>
    <definedName name="_xlnm._FilterDatabase" localSheetId="0" hidden="1">Arkusz1!$A$2:$AG$44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1" i="1" l="1"/>
  <c r="G51" i="1"/>
  <c r="F51" i="1"/>
  <c r="H48" i="1"/>
  <c r="H49" i="1"/>
  <c r="G48" i="1"/>
  <c r="F48" i="1"/>
  <c r="E51" i="1"/>
  <c r="D51" i="1"/>
  <c r="C51" i="1"/>
  <c r="E48" i="1"/>
  <c r="G50" i="1"/>
  <c r="F50" i="1"/>
  <c r="H50" i="1" s="1"/>
  <c r="E50" i="1"/>
  <c r="G49" i="1"/>
  <c r="F49" i="1"/>
  <c r="E49" i="1"/>
  <c r="AG5" i="1" l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" i="1"/>
  <c r="Z43" i="1" l="1"/>
  <c r="AB43" i="1"/>
  <c r="AC43" i="1"/>
  <c r="AE43" i="1"/>
  <c r="AF43" i="1"/>
  <c r="Y43" i="1"/>
  <c r="AE2" i="1"/>
  <c r="AB2" i="1"/>
  <c r="Y2" i="1"/>
  <c r="AD43" i="1" l="1"/>
  <c r="AG43" i="1"/>
  <c r="AA43" i="1"/>
  <c r="Y44" i="1" l="1"/>
</calcChain>
</file>

<file path=xl/sharedStrings.xml><?xml version="1.0" encoding="utf-8"?>
<sst xmlns="http://schemas.openxmlformats.org/spreadsheetml/2006/main" count="916" uniqueCount="212">
  <si>
    <t>Załącznik nr 1B - opis przedmiotu zamówienia pozostałe obiekty</t>
  </si>
  <si>
    <t>LP</t>
  </si>
  <si>
    <t>Dane Nabywcy</t>
  </si>
  <si>
    <t>Dane Odbiorcy/ Adres korespondencyjny</t>
  </si>
  <si>
    <t>Nazwa obiektu</t>
  </si>
  <si>
    <t>Adres Obiektu</t>
  </si>
  <si>
    <t>Dane OSD</t>
  </si>
  <si>
    <t>Nazwa Obecnego Sprzedawcy</t>
  </si>
  <si>
    <t>Rodzaj umowy</t>
  </si>
  <si>
    <t>Okres obowiązywania obecnej umowy sprzedażowej</t>
  </si>
  <si>
    <t>Obecna grupa taryfowa</t>
  </si>
  <si>
    <t>Nr licznika</t>
  </si>
  <si>
    <t>Nr PPE</t>
  </si>
  <si>
    <t>Uwagi</t>
  </si>
  <si>
    <t>Okres dostaw</t>
  </si>
  <si>
    <t>Nabywca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</si>
  <si>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</si>
  <si>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</si>
  <si>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</si>
  <si>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</si>
  <si>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</si>
  <si>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</si>
  <si>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</si>
  <si>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</si>
  <si>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</si>
  <si>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</si>
  <si>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</si>
  <si>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</si>
  <si>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</si>
  <si>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</si>
  <si>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Gmina Rytwiany</t>
  </si>
  <si>
    <t>Rytwiany, ul. Staszowska 15</t>
  </si>
  <si>
    <t>28-236</t>
  </si>
  <si>
    <t>Rytwiany</t>
  </si>
  <si>
    <t>8661599179</t>
  </si>
  <si>
    <t>Gmina Rytwiany, ul. Staszowska 15, 28-236 Rytwiany</t>
  </si>
  <si>
    <t>Budynek Urzędu Gminy</t>
  </si>
  <si>
    <t>Staszowska</t>
  </si>
  <si>
    <t>15</t>
  </si>
  <si>
    <t>PGE Dystrybucja S.A.</t>
  </si>
  <si>
    <t>Rzeszów</t>
  </si>
  <si>
    <t>Novum S.A.</t>
  </si>
  <si>
    <t>rozdzielona</t>
  </si>
  <si>
    <t>28.02.2019 / umowa terminowa</t>
  </si>
  <si>
    <t>C12a</t>
  </si>
  <si>
    <t>00070741</t>
  </si>
  <si>
    <t>480548103006111275</t>
  </si>
  <si>
    <t>01.03.2019</t>
  </si>
  <si>
    <t>28.02.2021</t>
  </si>
  <si>
    <t>Stadion Sportowy</t>
  </si>
  <si>
    <t>-</t>
  </si>
  <si>
    <t>00232126</t>
  </si>
  <si>
    <t>480548103000691908</t>
  </si>
  <si>
    <t>Zagospodarowanie terenu wokół Zamku</t>
  </si>
  <si>
    <t>Wesoła</t>
  </si>
  <si>
    <t>C12b</t>
  </si>
  <si>
    <t>00038619</t>
  </si>
  <si>
    <t>480548103006660337</t>
  </si>
  <si>
    <t>Remiza OSP</t>
  </si>
  <si>
    <t>Sichów Mały</t>
  </si>
  <si>
    <t>00243897</t>
  </si>
  <si>
    <t>480548103002632312</t>
  </si>
  <si>
    <t>OSP</t>
  </si>
  <si>
    <t>Ruda</t>
  </si>
  <si>
    <t>28-230</t>
  </si>
  <si>
    <t>Połaniec</t>
  </si>
  <si>
    <t>00215870</t>
  </si>
  <si>
    <t>480548103004916256</t>
  </si>
  <si>
    <t>Budynek w Kłodzie</t>
  </si>
  <si>
    <t>Kłoda</t>
  </si>
  <si>
    <t>00261352</t>
  </si>
  <si>
    <t>480548103005111266</t>
  </si>
  <si>
    <t>Szczeka OSP</t>
  </si>
  <si>
    <t>00230895</t>
  </si>
  <si>
    <t>480548103004916357</t>
  </si>
  <si>
    <t>00232132</t>
  </si>
  <si>
    <t>480548103004916458</t>
  </si>
  <si>
    <t>Niedziałki</t>
  </si>
  <si>
    <t>00231879</t>
  </si>
  <si>
    <t>480548103004916559</t>
  </si>
  <si>
    <t>Tuklęcz OSP</t>
  </si>
  <si>
    <t>00232123</t>
  </si>
  <si>
    <t>480548103004916660</t>
  </si>
  <si>
    <t>Straż</t>
  </si>
  <si>
    <t>Święcica</t>
  </si>
  <si>
    <t>00232131</t>
  </si>
  <si>
    <t>480548103004916761</t>
  </si>
  <si>
    <t>Ochotnicza Straż Pożarna Rytwiany, ul. Armii Krajowej 8, 28-236 Rytwiany</t>
  </si>
  <si>
    <t>91282057</t>
  </si>
  <si>
    <t>480548103005008610</t>
  </si>
  <si>
    <t>Armii Krajowej</t>
  </si>
  <si>
    <t>8</t>
  </si>
  <si>
    <t>80274814</t>
  </si>
  <si>
    <t>480548103000786480</t>
  </si>
  <si>
    <t>Ochotnicza Straż Pożarna Strzegom OSP, Strzegom 6, 28-221 Osiek</t>
  </si>
  <si>
    <t>Strzegom</t>
  </si>
  <si>
    <t>Strażacka</t>
  </si>
  <si>
    <t>6</t>
  </si>
  <si>
    <t>28-221</t>
  </si>
  <si>
    <t>Osiek</t>
  </si>
  <si>
    <t>00231880</t>
  </si>
  <si>
    <t>480548103004344663</t>
  </si>
  <si>
    <t>Staszowska 15</t>
  </si>
  <si>
    <t>Zespół Szkół Ogólnokształcących im. Jana Pawła II w Rytwianach, ul. Szkolna 9/1, 28-236 Rytwiany</t>
  </si>
  <si>
    <t>Publiczne Gimnazjum</t>
  </si>
  <si>
    <t>Szkolna</t>
  </si>
  <si>
    <t>9/1</t>
  </si>
  <si>
    <t>50064986</t>
  </si>
  <si>
    <t>480548103006489373</t>
  </si>
  <si>
    <t>Publiczna Szkoła Podstawowa</t>
  </si>
  <si>
    <t>00072790</t>
  </si>
  <si>
    <t>480548103004982742</t>
  </si>
  <si>
    <t>Zespół Placówek Oświatowych- Publiczna Szkoła Podstawowa i Przedszkole im. Marii Firlejczyk w Sichowie Dużym, Sichów Duży 88, 28-236 Rytwiany</t>
  </si>
  <si>
    <t>Przedszkole</t>
  </si>
  <si>
    <t>Sichów Duży</t>
  </si>
  <si>
    <t>00243895</t>
  </si>
  <si>
    <t>480548103002643325</t>
  </si>
  <si>
    <t>Szkoła Podstawowa</t>
  </si>
  <si>
    <t>04143864</t>
  </si>
  <si>
    <t>480548103006379946</t>
  </si>
  <si>
    <t>00232124</t>
  </si>
  <si>
    <t>480548103005109044</t>
  </si>
  <si>
    <t>Kompleks Sportowy "ORLIK"</t>
  </si>
  <si>
    <t>00205760</t>
  </si>
  <si>
    <t>480548103006484929</t>
  </si>
  <si>
    <t>Zespół Szkolno- Przedszkolny w Strzegomiu, Strzegomek, ul. Dąbrówki 3, 28-221 Osiek</t>
  </si>
  <si>
    <t>Strzegomek</t>
  </si>
  <si>
    <t>Dąbrówki</t>
  </si>
  <si>
    <t>3</t>
  </si>
  <si>
    <t>00244694</t>
  </si>
  <si>
    <t>480548103005681546</t>
  </si>
  <si>
    <t>Gminna Biblioteka Publiczna w Rytwianach, ul. Szkolna 1, 28-236</t>
  </si>
  <si>
    <t>Biblioteka</t>
  </si>
  <si>
    <t>Szczeka</t>
  </si>
  <si>
    <t>C11</t>
  </si>
  <si>
    <t>00210015</t>
  </si>
  <si>
    <t>480548153000047883</t>
  </si>
  <si>
    <t>Staszowska 25</t>
  </si>
  <si>
    <t>Publiczny Zakład Opieki Zdrowotnej, ul. Kościelna 9, 28-236 Rytwiany</t>
  </si>
  <si>
    <t>Zakład Opieki Zdrowotnej</t>
  </si>
  <si>
    <t>Kościelna</t>
  </si>
  <si>
    <t>9</t>
  </si>
  <si>
    <t>00231878</t>
  </si>
  <si>
    <t>480548103002691017</t>
  </si>
  <si>
    <t>Biuro</t>
  </si>
  <si>
    <t>92042873</t>
  </si>
  <si>
    <t>480548103000705244</t>
  </si>
  <si>
    <t>Gminny Zakład Komunalny w Rytwianach, ul. Staszowska 15, 28-236 Rytwiany</t>
  </si>
  <si>
    <t>Pompownia ścieków P-6</t>
  </si>
  <si>
    <t>Połaniecka</t>
  </si>
  <si>
    <t>st. trafo.</t>
  </si>
  <si>
    <t>00231877</t>
  </si>
  <si>
    <t>480548103006311945</t>
  </si>
  <si>
    <t>Pompownia P-2</t>
  </si>
  <si>
    <t>Długa</t>
  </si>
  <si>
    <t>słup 3/2</t>
  </si>
  <si>
    <t>00231882</t>
  </si>
  <si>
    <t>480548103006312046</t>
  </si>
  <si>
    <t>Pompownia ścieków P-1</t>
  </si>
  <si>
    <t>Polna</t>
  </si>
  <si>
    <t>słup nr 2/P-1</t>
  </si>
  <si>
    <t>00231873</t>
  </si>
  <si>
    <t>480548103006316086</t>
  </si>
  <si>
    <t>Przepompownia</t>
  </si>
  <si>
    <t>00232129</t>
  </si>
  <si>
    <t>480548103006395811</t>
  </si>
  <si>
    <t>Pompownia ścieków P-4 przy moście</t>
  </si>
  <si>
    <t>sł. 8</t>
  </si>
  <si>
    <t>00231881</t>
  </si>
  <si>
    <t>480548103006359233</t>
  </si>
  <si>
    <t>Hydrofornia oświetlenie</t>
  </si>
  <si>
    <t>00232266</t>
  </si>
  <si>
    <t>480548103000026480</t>
  </si>
  <si>
    <t>Hydrofornia</t>
  </si>
  <si>
    <t>04097768</t>
  </si>
  <si>
    <t>480548103000026379</t>
  </si>
  <si>
    <t>Przepompownia wody</t>
  </si>
  <si>
    <t>00326558</t>
  </si>
  <si>
    <t>480548103006541412</t>
  </si>
  <si>
    <t>Przepompownia ścieków P-7</t>
  </si>
  <si>
    <t>Batalionów Chłopskich</t>
  </si>
  <si>
    <t>słup 18</t>
  </si>
  <si>
    <t>00231874</t>
  </si>
  <si>
    <t>480548103006302750</t>
  </si>
  <si>
    <t>Pompownia ścieków P-3</t>
  </si>
  <si>
    <t>sł. 24</t>
  </si>
  <si>
    <t>00232128</t>
  </si>
  <si>
    <t>480548103006359536</t>
  </si>
  <si>
    <t>Przepompownia ścieków P-8</t>
  </si>
  <si>
    <t>00232125</t>
  </si>
  <si>
    <t>480548103006406521</t>
  </si>
  <si>
    <t>Gminny Ośrodek Kultury</t>
  </si>
  <si>
    <t>480548103006347513</t>
  </si>
  <si>
    <t>00070398</t>
  </si>
  <si>
    <t>480548103006370852</t>
  </si>
  <si>
    <t>Podborek</t>
  </si>
  <si>
    <t>00232130</t>
  </si>
  <si>
    <t>480548103006370953</t>
  </si>
  <si>
    <t>Pacanówka</t>
  </si>
  <si>
    <t>00095236</t>
  </si>
  <si>
    <t>480548103006371054</t>
  </si>
  <si>
    <t>SUMA:</t>
  </si>
  <si>
    <t>SUMA CAŁY OKRES:</t>
  </si>
  <si>
    <t>Prawidłowy adres Nabywcy to ul. Staszowska 15, 28-236 Rytwiany. Nowy Sprzedawca dokona zmiany tych danych u OSD.</t>
  </si>
  <si>
    <t>Gminne Centrum Kultury Sportu, ul. Szkolna 1, 28-236 Rytwiany</t>
  </si>
  <si>
    <t>90432255</t>
  </si>
  <si>
    <t>Grupa taryfowa</t>
  </si>
  <si>
    <t>Zużycie energii elektrycznej kWh -cały okres zamówienia- zamówienie podstawowe</t>
  </si>
  <si>
    <t>Zużycie energii elektrycznej kWh -cały okres zamówienia- zamówienie fakultatywne (prawo opcji)</t>
  </si>
  <si>
    <t>Suma</t>
  </si>
  <si>
    <t>Suma:</t>
  </si>
  <si>
    <t>Nowy sprzedawca dokona zmiany danych Odbiorcy  u OSD na Gmina Rytwiany, ul. Staszowska 15, 28-236 Rytwiany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</si>
</sst>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/>
    <xf numFmtId="0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0" fillId="0" borderId="2" xfId="0" applyNumberFormat="1" applyBorder="1"/>
    <xf numFmtId="3" fontId="1" fillId="0" borderId="2" xfId="0" applyNumberFormat="1" applyFont="1" applyBorder="1"/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B9AC7-7205-415B-BB52-D21C6D8B3488}">
  <dimension ref="A1:AG53"/>
  <sheetViews>
    <sheetView tabSelected="1" topLeftCell="S27" workbookViewId="0">
      <selection activeCell="AA37" sqref="AA37"/>
    </sheetView>
  </sheetViews>
  <sheetFormatPr defaultRowHeight="15" x14ac:dyDescent="0.25"/>
  <cols>
    <col min="2" max="2" width="40.85546875" bestFit="1" customWidth="1"/>
    <col min="3" max="3" width="19.85546875" bestFit="1" customWidth="1"/>
    <col min="6" max="6" width="9.5703125" bestFit="1" customWidth="1"/>
    <col min="7" max="7" width="104.28515625" bestFit="1" customWidth="1"/>
    <col min="8" max="8" width="27.7109375" bestFit="1" customWidth="1"/>
    <col min="14" max="14" width="17.28515625" customWidth="1"/>
    <col min="18" max="18" width="35.5703125" bestFit="1" customWidth="1"/>
    <col min="21" max="21" width="16.5703125" bestFit="1" customWidth="1"/>
    <col min="22" max="22" width="36.5703125" bestFit="1" customWidth="1"/>
  </cols>
  <sheetData>
    <row r="1" spans="1:33" x14ac:dyDescent="0.25">
      <c r="A1" s="49" t="s">
        <v>0</v>
      </c>
      <c r="B1" s="49"/>
      <c r="C1" s="49"/>
      <c r="D1" s="49"/>
      <c r="E1" s="49"/>
      <c r="F1" s="49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A2" s="44" t="s">
        <v>1</v>
      </c>
      <c r="B2" s="44" t="s">
        <v>2</v>
      </c>
      <c r="C2" s="44"/>
      <c r="D2" s="44"/>
      <c r="E2" s="44"/>
      <c r="F2" s="44"/>
      <c r="G2" s="45" t="s">
        <v>3</v>
      </c>
      <c r="H2" s="44" t="s">
        <v>4</v>
      </c>
      <c r="I2" s="44" t="s">
        <v>5</v>
      </c>
      <c r="J2" s="44"/>
      <c r="K2" s="44"/>
      <c r="L2" s="44"/>
      <c r="M2" s="44"/>
      <c r="N2" s="44" t="s">
        <v>6</v>
      </c>
      <c r="O2" s="44"/>
      <c r="P2" s="50" t="s">
        <v>7</v>
      </c>
      <c r="Q2" s="50" t="s">
        <v>8</v>
      </c>
      <c r="R2" s="50" t="s">
        <v>9</v>
      </c>
      <c r="S2" s="50" t="s">
        <v>10</v>
      </c>
      <c r="T2" s="44" t="s">
        <v>11</v>
      </c>
      <c r="U2" s="44" t="s">
        <v>12</v>
      </c>
      <c r="V2" s="45" t="s">
        <v>13</v>
      </c>
      <c r="W2" s="44" t="s">
        <v>14</v>
      </c>
      <c r="X2" s="44"/>
      <c r="Y2" s="47" t="str">
        <f>"Zużycie za rok 2019 (kWh)"</f>
        <v>Zużycie za rok 2019 (kWh)</v>
      </c>
      <c r="Z2" s="47"/>
      <c r="AA2" s="47"/>
      <c r="AB2" s="47" t="str">
        <f>"Zużycie za rok 2020 (kWh)"</f>
        <v>Zużycie za rok 2020 (kWh)</v>
      </c>
      <c r="AC2" s="47"/>
      <c r="AD2" s="47"/>
      <c r="AE2" s="47" t="str">
        <f>"Zużycie za rok 2021 (kWh)"</f>
        <v>Zużycie za rok 2021 (kWh)</v>
      </c>
      <c r="AF2" s="47"/>
      <c r="AG2" s="48"/>
    </row>
    <row r="3" spans="1:33" x14ac:dyDescent="0.25">
      <c r="A3" s="44"/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46"/>
      <c r="H3" s="44"/>
      <c r="I3" s="3" t="s">
        <v>18</v>
      </c>
      <c r="J3" s="3" t="s">
        <v>20</v>
      </c>
      <c r="K3" s="3" t="s">
        <v>21</v>
      </c>
      <c r="L3" s="3" t="s">
        <v>17</v>
      </c>
      <c r="M3" s="3" t="s">
        <v>22</v>
      </c>
      <c r="N3" s="3" t="s">
        <v>23</v>
      </c>
      <c r="O3" s="3" t="s">
        <v>24</v>
      </c>
      <c r="P3" s="50"/>
      <c r="Q3" s="50"/>
      <c r="R3" s="50"/>
      <c r="S3" s="50"/>
      <c r="T3" s="44"/>
      <c r="U3" s="44"/>
      <c r="V3" s="46"/>
      <c r="W3" s="3" t="s">
        <v>25</v>
      </c>
      <c r="X3" s="3" t="s">
        <v>26</v>
      </c>
      <c r="Y3" s="4" t="s">
        <v>27</v>
      </c>
      <c r="Z3" s="4" t="s">
        <v>28</v>
      </c>
      <c r="AA3" s="4" t="s">
        <v>29</v>
      </c>
      <c r="AB3" s="4" t="s">
        <v>27</v>
      </c>
      <c r="AC3" s="4" t="s">
        <v>28</v>
      </c>
      <c r="AD3" s="4" t="s">
        <v>29</v>
      </c>
      <c r="AE3" s="4" t="s">
        <v>27</v>
      </c>
      <c r="AF3" s="4" t="s">
        <v>28</v>
      </c>
      <c r="AG3" s="5" t="s">
        <v>29</v>
      </c>
    </row>
    <row r="4" spans="1:33" x14ac:dyDescent="0.25">
      <c r="A4" s="6">
        <v>1</v>
      </c>
      <c r="B4" s="11" t="s">
        <v>30</v>
      </c>
      <c r="C4" s="11" t="s">
        <v>31</v>
      </c>
      <c r="D4" s="11" t="s">
        <v>32</v>
      </c>
      <c r="E4" s="11" t="s">
        <v>33</v>
      </c>
      <c r="F4" s="11" t="s">
        <v>34</v>
      </c>
      <c r="G4" s="11" t="s">
        <v>35</v>
      </c>
      <c r="H4" s="11" t="s">
        <v>36</v>
      </c>
      <c r="I4" s="11" t="s">
        <v>33</v>
      </c>
      <c r="J4" s="11" t="s">
        <v>37</v>
      </c>
      <c r="K4" s="11" t="s">
        <v>38</v>
      </c>
      <c r="L4" s="11" t="s">
        <v>32</v>
      </c>
      <c r="M4" s="11" t="s">
        <v>33</v>
      </c>
      <c r="N4" s="11" t="s">
        <v>39</v>
      </c>
      <c r="O4" s="11" t="s">
        <v>40</v>
      </c>
      <c r="P4" s="11" t="s">
        <v>41</v>
      </c>
      <c r="Q4" s="11" t="s">
        <v>42</v>
      </c>
      <c r="R4" s="11" t="s">
        <v>43</v>
      </c>
      <c r="S4" s="11" t="s">
        <v>44</v>
      </c>
      <c r="T4" s="12" t="s">
        <v>45</v>
      </c>
      <c r="U4" s="12" t="s">
        <v>46</v>
      </c>
      <c r="V4" s="12"/>
      <c r="W4" s="7" t="s">
        <v>47</v>
      </c>
      <c r="X4" s="7" t="s">
        <v>48</v>
      </c>
      <c r="Y4" s="8">
        <v>9875</v>
      </c>
      <c r="Z4" s="8">
        <v>21155</v>
      </c>
      <c r="AA4" s="8">
        <f>Y4+Z4</f>
        <v>31030</v>
      </c>
      <c r="AB4" s="8">
        <v>11850</v>
      </c>
      <c r="AC4" s="8">
        <v>25386</v>
      </c>
      <c r="AD4" s="8">
        <f>AB4+AC4</f>
        <v>37236</v>
      </c>
      <c r="AE4" s="8">
        <v>1975</v>
      </c>
      <c r="AF4" s="8">
        <v>4231</v>
      </c>
      <c r="AG4" s="8">
        <f>AE4+AF4</f>
        <v>6206</v>
      </c>
    </row>
    <row r="5" spans="1:33" x14ac:dyDescent="0.25">
      <c r="A5" s="6">
        <v>2</v>
      </c>
      <c r="B5" s="11" t="s">
        <v>30</v>
      </c>
      <c r="C5" s="11" t="s">
        <v>31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49</v>
      </c>
      <c r="I5" s="11" t="s">
        <v>33</v>
      </c>
      <c r="J5" s="11" t="s">
        <v>37</v>
      </c>
      <c r="K5" s="11" t="s">
        <v>50</v>
      </c>
      <c r="L5" s="11" t="s">
        <v>32</v>
      </c>
      <c r="M5" s="11" t="s">
        <v>33</v>
      </c>
      <c r="N5" s="11" t="s">
        <v>39</v>
      </c>
      <c r="O5" s="11" t="s">
        <v>40</v>
      </c>
      <c r="P5" s="11" t="s">
        <v>41</v>
      </c>
      <c r="Q5" s="11" t="s">
        <v>42</v>
      </c>
      <c r="R5" s="11" t="s">
        <v>43</v>
      </c>
      <c r="S5" s="11" t="s">
        <v>44</v>
      </c>
      <c r="T5" s="12" t="s">
        <v>51</v>
      </c>
      <c r="U5" s="12" t="s">
        <v>52</v>
      </c>
      <c r="V5" s="12"/>
      <c r="W5" s="7" t="s">
        <v>47</v>
      </c>
      <c r="X5" s="7" t="s">
        <v>48</v>
      </c>
      <c r="Y5" s="8">
        <v>1607</v>
      </c>
      <c r="Z5" s="8">
        <v>4033</v>
      </c>
      <c r="AA5" s="8">
        <f t="shared" ref="AA5:AA42" si="0">Y5+Z5</f>
        <v>5640</v>
      </c>
      <c r="AB5" s="8">
        <v>1928</v>
      </c>
      <c r="AC5" s="8">
        <v>4840</v>
      </c>
      <c r="AD5" s="8">
        <f t="shared" ref="AD5:AD42" si="1">AB5+AC5</f>
        <v>6768</v>
      </c>
      <c r="AE5" s="8">
        <v>321</v>
      </c>
      <c r="AF5" s="8">
        <v>807</v>
      </c>
      <c r="AG5" s="8">
        <f t="shared" ref="AG5:AG42" si="2">AE5+AF5</f>
        <v>1128</v>
      </c>
    </row>
    <row r="6" spans="1:33" x14ac:dyDescent="0.25">
      <c r="A6" s="6">
        <v>3</v>
      </c>
      <c r="B6" s="11" t="s">
        <v>30</v>
      </c>
      <c r="C6" s="11" t="s">
        <v>31</v>
      </c>
      <c r="D6" s="11" t="s">
        <v>32</v>
      </c>
      <c r="E6" s="11" t="s">
        <v>33</v>
      </c>
      <c r="F6" s="11" t="s">
        <v>34</v>
      </c>
      <c r="G6" s="11" t="s">
        <v>35</v>
      </c>
      <c r="H6" s="11" t="s">
        <v>53</v>
      </c>
      <c r="I6" s="11" t="s">
        <v>33</v>
      </c>
      <c r="J6" s="11" t="s">
        <v>54</v>
      </c>
      <c r="K6" s="11" t="s">
        <v>50</v>
      </c>
      <c r="L6" s="11" t="s">
        <v>32</v>
      </c>
      <c r="M6" s="11" t="s">
        <v>33</v>
      </c>
      <c r="N6" s="11" t="s">
        <v>39</v>
      </c>
      <c r="O6" s="11" t="s">
        <v>40</v>
      </c>
      <c r="P6" s="11" t="s">
        <v>41</v>
      </c>
      <c r="Q6" s="11" t="s">
        <v>42</v>
      </c>
      <c r="R6" s="11" t="s">
        <v>43</v>
      </c>
      <c r="S6" s="11" t="s">
        <v>55</v>
      </c>
      <c r="T6" s="12" t="s">
        <v>56</v>
      </c>
      <c r="U6" s="12" t="s">
        <v>57</v>
      </c>
      <c r="V6" s="12"/>
      <c r="W6" s="7" t="s">
        <v>47</v>
      </c>
      <c r="X6" s="7" t="s">
        <v>48</v>
      </c>
      <c r="Y6" s="8">
        <v>1515</v>
      </c>
      <c r="Z6" s="8">
        <v>1798</v>
      </c>
      <c r="AA6" s="8">
        <f t="shared" si="0"/>
        <v>3313</v>
      </c>
      <c r="AB6" s="8">
        <v>1818</v>
      </c>
      <c r="AC6" s="8">
        <v>2158</v>
      </c>
      <c r="AD6" s="8">
        <f t="shared" si="1"/>
        <v>3976</v>
      </c>
      <c r="AE6" s="8">
        <v>303</v>
      </c>
      <c r="AF6" s="8">
        <v>360</v>
      </c>
      <c r="AG6" s="8">
        <f t="shared" si="2"/>
        <v>663</v>
      </c>
    </row>
    <row r="7" spans="1:33" x14ac:dyDescent="0.25">
      <c r="A7" s="6">
        <v>4</v>
      </c>
      <c r="B7" s="11" t="s">
        <v>30</v>
      </c>
      <c r="C7" s="11" t="s">
        <v>31</v>
      </c>
      <c r="D7" s="11" t="s">
        <v>32</v>
      </c>
      <c r="E7" s="11" t="s">
        <v>33</v>
      </c>
      <c r="F7" s="11" t="s">
        <v>34</v>
      </c>
      <c r="G7" s="11" t="s">
        <v>35</v>
      </c>
      <c r="H7" s="11" t="s">
        <v>58</v>
      </c>
      <c r="I7" s="11" t="s">
        <v>59</v>
      </c>
      <c r="J7" s="11" t="s">
        <v>50</v>
      </c>
      <c r="K7" s="11" t="s">
        <v>50</v>
      </c>
      <c r="L7" s="11" t="s">
        <v>32</v>
      </c>
      <c r="M7" s="11" t="s">
        <v>33</v>
      </c>
      <c r="N7" s="11" t="s">
        <v>39</v>
      </c>
      <c r="O7" s="11" t="s">
        <v>40</v>
      </c>
      <c r="P7" s="11" t="s">
        <v>41</v>
      </c>
      <c r="Q7" s="11" t="s">
        <v>42</v>
      </c>
      <c r="R7" s="11" t="s">
        <v>43</v>
      </c>
      <c r="S7" s="11" t="s">
        <v>44</v>
      </c>
      <c r="T7" s="12" t="s">
        <v>60</v>
      </c>
      <c r="U7" s="12" t="s">
        <v>61</v>
      </c>
      <c r="V7" s="12"/>
      <c r="W7" s="7" t="s">
        <v>47</v>
      </c>
      <c r="X7" s="7" t="s">
        <v>48</v>
      </c>
      <c r="Y7" s="8">
        <v>245</v>
      </c>
      <c r="Z7" s="8">
        <v>1133</v>
      </c>
      <c r="AA7" s="8">
        <f t="shared" si="0"/>
        <v>1378</v>
      </c>
      <c r="AB7" s="8">
        <v>294</v>
      </c>
      <c r="AC7" s="8">
        <v>1360</v>
      </c>
      <c r="AD7" s="8">
        <f t="shared" si="1"/>
        <v>1654</v>
      </c>
      <c r="AE7" s="8">
        <v>49</v>
      </c>
      <c r="AF7" s="8">
        <v>227</v>
      </c>
      <c r="AG7" s="8">
        <f t="shared" si="2"/>
        <v>276</v>
      </c>
    </row>
    <row r="8" spans="1:33" x14ac:dyDescent="0.25">
      <c r="A8" s="6">
        <v>5</v>
      </c>
      <c r="B8" s="11" t="s">
        <v>30</v>
      </c>
      <c r="C8" s="11" t="s">
        <v>31</v>
      </c>
      <c r="D8" s="11" t="s">
        <v>32</v>
      </c>
      <c r="E8" s="11" t="s">
        <v>33</v>
      </c>
      <c r="F8" s="11" t="s">
        <v>34</v>
      </c>
      <c r="G8" s="11" t="s">
        <v>35</v>
      </c>
      <c r="H8" s="11" t="s">
        <v>62</v>
      </c>
      <c r="I8" s="11" t="s">
        <v>63</v>
      </c>
      <c r="J8" s="11" t="s">
        <v>50</v>
      </c>
      <c r="K8" s="11" t="s">
        <v>50</v>
      </c>
      <c r="L8" s="11" t="s">
        <v>64</v>
      </c>
      <c r="M8" s="11" t="s">
        <v>65</v>
      </c>
      <c r="N8" s="11" t="s">
        <v>39</v>
      </c>
      <c r="O8" s="11" t="s">
        <v>40</v>
      </c>
      <c r="P8" s="11" t="s">
        <v>41</v>
      </c>
      <c r="Q8" s="11" t="s">
        <v>42</v>
      </c>
      <c r="R8" s="11" t="s">
        <v>43</v>
      </c>
      <c r="S8" s="11" t="s">
        <v>44</v>
      </c>
      <c r="T8" s="12" t="s">
        <v>66</v>
      </c>
      <c r="U8" s="12" t="s">
        <v>67</v>
      </c>
      <c r="V8" s="12"/>
      <c r="W8" s="7" t="s">
        <v>47</v>
      </c>
      <c r="X8" s="7" t="s">
        <v>48</v>
      </c>
      <c r="Y8" s="8">
        <v>432</v>
      </c>
      <c r="Z8" s="8">
        <v>928</v>
      </c>
      <c r="AA8" s="8">
        <f t="shared" si="0"/>
        <v>1360</v>
      </c>
      <c r="AB8" s="8">
        <v>518</v>
      </c>
      <c r="AC8" s="8">
        <v>1114</v>
      </c>
      <c r="AD8" s="8">
        <f t="shared" si="1"/>
        <v>1632</v>
      </c>
      <c r="AE8" s="8">
        <v>86</v>
      </c>
      <c r="AF8" s="8">
        <v>186</v>
      </c>
      <c r="AG8" s="8">
        <f t="shared" si="2"/>
        <v>272</v>
      </c>
    </row>
    <row r="9" spans="1:33" x14ac:dyDescent="0.25">
      <c r="A9" s="6">
        <v>6</v>
      </c>
      <c r="B9" s="11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1" t="s">
        <v>35</v>
      </c>
      <c r="H9" s="11" t="s">
        <v>68</v>
      </c>
      <c r="I9" s="11" t="s">
        <v>69</v>
      </c>
      <c r="J9" s="11" t="s">
        <v>50</v>
      </c>
      <c r="K9" s="11" t="s">
        <v>50</v>
      </c>
      <c r="L9" s="11" t="s">
        <v>32</v>
      </c>
      <c r="M9" s="11" t="s">
        <v>33</v>
      </c>
      <c r="N9" s="11" t="s">
        <v>39</v>
      </c>
      <c r="O9" s="11" t="s">
        <v>40</v>
      </c>
      <c r="P9" s="11" t="s">
        <v>41</v>
      </c>
      <c r="Q9" s="11" t="s">
        <v>42</v>
      </c>
      <c r="R9" s="11" t="s">
        <v>43</v>
      </c>
      <c r="S9" s="11" t="s">
        <v>44</v>
      </c>
      <c r="T9" s="12" t="s">
        <v>70</v>
      </c>
      <c r="U9" s="12" t="s">
        <v>71</v>
      </c>
      <c r="V9" s="12"/>
      <c r="W9" s="7" t="s">
        <v>47</v>
      </c>
      <c r="X9" s="7" t="s">
        <v>48</v>
      </c>
      <c r="Y9" s="8">
        <v>55</v>
      </c>
      <c r="Z9" s="8">
        <v>160</v>
      </c>
      <c r="AA9" s="8">
        <f t="shared" si="0"/>
        <v>215</v>
      </c>
      <c r="AB9" s="8">
        <v>66</v>
      </c>
      <c r="AC9" s="8">
        <v>192</v>
      </c>
      <c r="AD9" s="8">
        <f t="shared" si="1"/>
        <v>258</v>
      </c>
      <c r="AE9" s="8">
        <v>11</v>
      </c>
      <c r="AF9" s="8">
        <v>32</v>
      </c>
      <c r="AG9" s="8">
        <f t="shared" si="2"/>
        <v>43</v>
      </c>
    </row>
    <row r="10" spans="1:33" x14ac:dyDescent="0.25">
      <c r="A10" s="6">
        <v>7</v>
      </c>
      <c r="B10" s="11" t="s">
        <v>30</v>
      </c>
      <c r="C10" s="11" t="s">
        <v>31</v>
      </c>
      <c r="D10" s="11" t="s">
        <v>32</v>
      </c>
      <c r="E10" s="11" t="s">
        <v>33</v>
      </c>
      <c r="F10" s="11" t="s">
        <v>34</v>
      </c>
      <c r="G10" s="11" t="s">
        <v>35</v>
      </c>
      <c r="H10" s="11" t="s">
        <v>58</v>
      </c>
      <c r="I10" s="11" t="s">
        <v>72</v>
      </c>
      <c r="J10" s="11" t="s">
        <v>50</v>
      </c>
      <c r="K10" s="11" t="s">
        <v>50</v>
      </c>
      <c r="L10" s="11" t="s">
        <v>32</v>
      </c>
      <c r="M10" s="11" t="s">
        <v>33</v>
      </c>
      <c r="N10" s="11" t="s">
        <v>39</v>
      </c>
      <c r="O10" s="11" t="s">
        <v>40</v>
      </c>
      <c r="P10" s="11" t="s">
        <v>41</v>
      </c>
      <c r="Q10" s="11" t="s">
        <v>42</v>
      </c>
      <c r="R10" s="11" t="s">
        <v>43</v>
      </c>
      <c r="S10" s="11" t="s">
        <v>44</v>
      </c>
      <c r="T10" s="12" t="s">
        <v>73</v>
      </c>
      <c r="U10" s="12" t="s">
        <v>74</v>
      </c>
      <c r="V10" s="12"/>
      <c r="W10" s="7" t="s">
        <v>47</v>
      </c>
      <c r="X10" s="7" t="s">
        <v>48</v>
      </c>
      <c r="Y10" s="8">
        <v>403</v>
      </c>
      <c r="Z10" s="8">
        <v>1513</v>
      </c>
      <c r="AA10" s="8">
        <f t="shared" si="0"/>
        <v>1916</v>
      </c>
      <c r="AB10" s="8">
        <v>484</v>
      </c>
      <c r="AC10" s="8">
        <v>1816</v>
      </c>
      <c r="AD10" s="8">
        <f t="shared" si="1"/>
        <v>2300</v>
      </c>
      <c r="AE10" s="8">
        <v>81</v>
      </c>
      <c r="AF10" s="8">
        <v>303</v>
      </c>
      <c r="AG10" s="8">
        <f t="shared" si="2"/>
        <v>384</v>
      </c>
    </row>
    <row r="11" spans="1:33" x14ac:dyDescent="0.25">
      <c r="A11" s="6">
        <v>8</v>
      </c>
      <c r="B11" s="11" t="s">
        <v>30</v>
      </c>
      <c r="C11" s="11" t="s">
        <v>31</v>
      </c>
      <c r="D11" s="11" t="s">
        <v>32</v>
      </c>
      <c r="E11" s="11" t="s">
        <v>33</v>
      </c>
      <c r="F11" s="11" t="s">
        <v>34</v>
      </c>
      <c r="G11" s="11" t="s">
        <v>35</v>
      </c>
      <c r="H11" s="11" t="s">
        <v>62</v>
      </c>
      <c r="I11" s="11" t="s">
        <v>69</v>
      </c>
      <c r="J11" s="11" t="s">
        <v>50</v>
      </c>
      <c r="K11" s="11" t="s">
        <v>50</v>
      </c>
      <c r="L11" s="11" t="s">
        <v>32</v>
      </c>
      <c r="M11" s="11" t="s">
        <v>33</v>
      </c>
      <c r="N11" s="11" t="s">
        <v>39</v>
      </c>
      <c r="O11" s="11" t="s">
        <v>40</v>
      </c>
      <c r="P11" s="11" t="s">
        <v>41</v>
      </c>
      <c r="Q11" s="11" t="s">
        <v>42</v>
      </c>
      <c r="R11" s="11" t="s">
        <v>43</v>
      </c>
      <c r="S11" s="11" t="s">
        <v>44</v>
      </c>
      <c r="T11" s="12" t="s">
        <v>75</v>
      </c>
      <c r="U11" s="12" t="s">
        <v>76</v>
      </c>
      <c r="V11" s="12"/>
      <c r="W11" s="7" t="s">
        <v>47</v>
      </c>
      <c r="X11" s="7" t="s">
        <v>48</v>
      </c>
      <c r="Y11" s="8">
        <v>257</v>
      </c>
      <c r="Z11" s="8">
        <v>1111</v>
      </c>
      <c r="AA11" s="8">
        <f t="shared" si="0"/>
        <v>1368</v>
      </c>
      <c r="AB11" s="8">
        <v>308</v>
      </c>
      <c r="AC11" s="8">
        <v>1333</v>
      </c>
      <c r="AD11" s="8">
        <f t="shared" si="1"/>
        <v>1641</v>
      </c>
      <c r="AE11" s="8">
        <v>51</v>
      </c>
      <c r="AF11" s="8">
        <v>222</v>
      </c>
      <c r="AG11" s="8">
        <f t="shared" si="2"/>
        <v>273</v>
      </c>
    </row>
    <row r="12" spans="1:33" x14ac:dyDescent="0.25">
      <c r="A12" s="6">
        <v>9</v>
      </c>
      <c r="B12" s="11" t="s">
        <v>30</v>
      </c>
      <c r="C12" s="11" t="s">
        <v>31</v>
      </c>
      <c r="D12" s="11" t="s">
        <v>32</v>
      </c>
      <c r="E12" s="11" t="s">
        <v>33</v>
      </c>
      <c r="F12" s="11" t="s">
        <v>34</v>
      </c>
      <c r="G12" s="11" t="s">
        <v>35</v>
      </c>
      <c r="H12" s="11" t="s">
        <v>58</v>
      </c>
      <c r="I12" s="11" t="s">
        <v>77</v>
      </c>
      <c r="J12" s="11" t="s">
        <v>50</v>
      </c>
      <c r="K12" s="11" t="s">
        <v>50</v>
      </c>
      <c r="L12" s="11" t="s">
        <v>64</v>
      </c>
      <c r="M12" s="11" t="s">
        <v>65</v>
      </c>
      <c r="N12" s="11" t="s">
        <v>39</v>
      </c>
      <c r="O12" s="11" t="s">
        <v>40</v>
      </c>
      <c r="P12" s="11" t="s">
        <v>41</v>
      </c>
      <c r="Q12" s="11" t="s">
        <v>42</v>
      </c>
      <c r="R12" s="11" t="s">
        <v>43</v>
      </c>
      <c r="S12" s="11" t="s">
        <v>44</v>
      </c>
      <c r="T12" s="12" t="s">
        <v>78</v>
      </c>
      <c r="U12" s="12" t="s">
        <v>79</v>
      </c>
      <c r="V12" s="12"/>
      <c r="W12" s="7" t="s">
        <v>47</v>
      </c>
      <c r="X12" s="7" t="s">
        <v>48</v>
      </c>
      <c r="Y12" s="8">
        <v>413</v>
      </c>
      <c r="Z12" s="8">
        <v>1070</v>
      </c>
      <c r="AA12" s="8">
        <f t="shared" si="0"/>
        <v>1483</v>
      </c>
      <c r="AB12" s="8">
        <v>496</v>
      </c>
      <c r="AC12" s="8">
        <v>1284</v>
      </c>
      <c r="AD12" s="8">
        <f t="shared" si="1"/>
        <v>1780</v>
      </c>
      <c r="AE12" s="8">
        <v>83</v>
      </c>
      <c r="AF12" s="8">
        <v>214</v>
      </c>
      <c r="AG12" s="8">
        <f t="shared" si="2"/>
        <v>297</v>
      </c>
    </row>
    <row r="13" spans="1:33" x14ac:dyDescent="0.25">
      <c r="A13" s="6">
        <v>10</v>
      </c>
      <c r="B13" s="11" t="s">
        <v>30</v>
      </c>
      <c r="C13" s="11" t="s">
        <v>31</v>
      </c>
      <c r="D13" s="11" t="s">
        <v>32</v>
      </c>
      <c r="E13" s="11" t="s">
        <v>33</v>
      </c>
      <c r="F13" s="11" t="s">
        <v>34</v>
      </c>
      <c r="G13" s="11" t="s">
        <v>35</v>
      </c>
      <c r="H13" s="11" t="s">
        <v>62</v>
      </c>
      <c r="I13" s="11" t="s">
        <v>80</v>
      </c>
      <c r="J13" s="11" t="s">
        <v>50</v>
      </c>
      <c r="K13" s="11" t="s">
        <v>50</v>
      </c>
      <c r="L13" s="11" t="s">
        <v>32</v>
      </c>
      <c r="M13" s="11" t="s">
        <v>33</v>
      </c>
      <c r="N13" s="11" t="s">
        <v>39</v>
      </c>
      <c r="O13" s="11" t="s">
        <v>40</v>
      </c>
      <c r="P13" s="11" t="s">
        <v>41</v>
      </c>
      <c r="Q13" s="11" t="s">
        <v>42</v>
      </c>
      <c r="R13" s="11" t="s">
        <v>43</v>
      </c>
      <c r="S13" s="11" t="s">
        <v>44</v>
      </c>
      <c r="T13" s="12" t="s">
        <v>81</v>
      </c>
      <c r="U13" s="12" t="s">
        <v>82</v>
      </c>
      <c r="V13" s="12"/>
      <c r="W13" s="7" t="s">
        <v>47</v>
      </c>
      <c r="X13" s="7" t="s">
        <v>48</v>
      </c>
      <c r="Y13" s="8">
        <v>117</v>
      </c>
      <c r="Z13" s="8">
        <v>475</v>
      </c>
      <c r="AA13" s="8">
        <f t="shared" si="0"/>
        <v>592</v>
      </c>
      <c r="AB13" s="8">
        <v>140</v>
      </c>
      <c r="AC13" s="8">
        <v>570</v>
      </c>
      <c r="AD13" s="8">
        <f t="shared" si="1"/>
        <v>710</v>
      </c>
      <c r="AE13" s="8">
        <v>23</v>
      </c>
      <c r="AF13" s="8">
        <v>95</v>
      </c>
      <c r="AG13" s="8">
        <f t="shared" si="2"/>
        <v>118</v>
      </c>
    </row>
    <row r="14" spans="1:33" x14ac:dyDescent="0.25">
      <c r="A14" s="6">
        <v>11</v>
      </c>
      <c r="B14" s="11" t="s">
        <v>30</v>
      </c>
      <c r="C14" s="11" t="s">
        <v>31</v>
      </c>
      <c r="D14" s="11" t="s">
        <v>32</v>
      </c>
      <c r="E14" s="11" t="s">
        <v>33</v>
      </c>
      <c r="F14" s="11" t="s">
        <v>34</v>
      </c>
      <c r="G14" s="11" t="s">
        <v>35</v>
      </c>
      <c r="H14" s="11" t="s">
        <v>83</v>
      </c>
      <c r="I14" s="11" t="s">
        <v>84</v>
      </c>
      <c r="J14" s="11" t="s">
        <v>50</v>
      </c>
      <c r="K14" s="11" t="s">
        <v>50</v>
      </c>
      <c r="L14" s="11" t="s">
        <v>32</v>
      </c>
      <c r="M14" s="11" t="s">
        <v>33</v>
      </c>
      <c r="N14" s="11" t="s">
        <v>39</v>
      </c>
      <c r="O14" s="11" t="s">
        <v>40</v>
      </c>
      <c r="P14" s="11" t="s">
        <v>41</v>
      </c>
      <c r="Q14" s="11" t="s">
        <v>42</v>
      </c>
      <c r="R14" s="11" t="s">
        <v>43</v>
      </c>
      <c r="S14" s="11" t="s">
        <v>44</v>
      </c>
      <c r="T14" s="12" t="s">
        <v>85</v>
      </c>
      <c r="U14" s="12" t="s">
        <v>86</v>
      </c>
      <c r="V14" s="12"/>
      <c r="W14" s="7" t="s">
        <v>47</v>
      </c>
      <c r="X14" s="7" t="s">
        <v>48</v>
      </c>
      <c r="Y14" s="8">
        <v>228</v>
      </c>
      <c r="Z14" s="8">
        <v>1083</v>
      </c>
      <c r="AA14" s="8">
        <f t="shared" si="0"/>
        <v>1311</v>
      </c>
      <c r="AB14" s="8">
        <v>274</v>
      </c>
      <c r="AC14" s="8">
        <v>1300</v>
      </c>
      <c r="AD14" s="8">
        <f t="shared" si="1"/>
        <v>1574</v>
      </c>
      <c r="AE14" s="8">
        <v>46</v>
      </c>
      <c r="AF14" s="8">
        <v>217</v>
      </c>
      <c r="AG14" s="8">
        <f t="shared" si="2"/>
        <v>263</v>
      </c>
    </row>
    <row r="15" spans="1:33" s="16" customFormat="1" ht="33.75" x14ac:dyDescent="0.25">
      <c r="A15" s="6">
        <v>12</v>
      </c>
      <c r="B15" s="11" t="s">
        <v>30</v>
      </c>
      <c r="C15" s="11" t="s">
        <v>31</v>
      </c>
      <c r="D15" s="11" t="s">
        <v>32</v>
      </c>
      <c r="E15" s="11" t="s">
        <v>33</v>
      </c>
      <c r="F15" s="11" t="s">
        <v>34</v>
      </c>
      <c r="G15" s="11" t="s">
        <v>87</v>
      </c>
      <c r="H15" s="11" t="s">
        <v>62</v>
      </c>
      <c r="I15" s="11" t="s">
        <v>33</v>
      </c>
      <c r="J15" s="11" t="s">
        <v>50</v>
      </c>
      <c r="K15" s="11" t="s">
        <v>50</v>
      </c>
      <c r="L15" s="11" t="s">
        <v>32</v>
      </c>
      <c r="M15" s="11" t="s">
        <v>33</v>
      </c>
      <c r="N15" s="11" t="s">
        <v>39</v>
      </c>
      <c r="O15" s="11" t="s">
        <v>40</v>
      </c>
      <c r="P15" s="11" t="s">
        <v>41</v>
      </c>
      <c r="Q15" s="11" t="s">
        <v>42</v>
      </c>
      <c r="R15" s="11" t="s">
        <v>43</v>
      </c>
      <c r="S15" s="11" t="s">
        <v>44</v>
      </c>
      <c r="T15" s="12" t="s">
        <v>88</v>
      </c>
      <c r="U15" s="12" t="s">
        <v>89</v>
      </c>
      <c r="V15" s="35" t="s">
        <v>211</v>
      </c>
      <c r="W15" s="14" t="s">
        <v>47</v>
      </c>
      <c r="X15" s="14" t="s">
        <v>48</v>
      </c>
      <c r="Y15" s="15">
        <v>350</v>
      </c>
      <c r="Z15" s="15">
        <v>862</v>
      </c>
      <c r="AA15" s="15">
        <f t="shared" si="0"/>
        <v>1212</v>
      </c>
      <c r="AB15" s="15">
        <v>420</v>
      </c>
      <c r="AC15" s="15">
        <v>1034</v>
      </c>
      <c r="AD15" s="15">
        <f t="shared" si="1"/>
        <v>1454</v>
      </c>
      <c r="AE15" s="15">
        <v>70</v>
      </c>
      <c r="AF15" s="15">
        <v>172</v>
      </c>
      <c r="AG15" s="15">
        <f t="shared" si="2"/>
        <v>242</v>
      </c>
    </row>
    <row r="16" spans="1:33" s="16" customFormat="1" ht="33.75" x14ac:dyDescent="0.25">
      <c r="A16" s="6">
        <v>13</v>
      </c>
      <c r="B16" s="11" t="s">
        <v>30</v>
      </c>
      <c r="C16" s="11" t="s">
        <v>31</v>
      </c>
      <c r="D16" s="11" t="s">
        <v>32</v>
      </c>
      <c r="E16" s="11" t="s">
        <v>33</v>
      </c>
      <c r="F16" s="11" t="s">
        <v>34</v>
      </c>
      <c r="G16" s="11" t="s">
        <v>87</v>
      </c>
      <c r="H16" s="11" t="s">
        <v>62</v>
      </c>
      <c r="I16" s="11" t="s">
        <v>33</v>
      </c>
      <c r="J16" s="11" t="s">
        <v>90</v>
      </c>
      <c r="K16" s="11" t="s">
        <v>91</v>
      </c>
      <c r="L16" s="11" t="s">
        <v>32</v>
      </c>
      <c r="M16" s="11" t="s">
        <v>33</v>
      </c>
      <c r="N16" s="11" t="s">
        <v>39</v>
      </c>
      <c r="O16" s="11" t="s">
        <v>40</v>
      </c>
      <c r="P16" s="11" t="s">
        <v>41</v>
      </c>
      <c r="Q16" s="11" t="s">
        <v>42</v>
      </c>
      <c r="R16" s="11" t="s">
        <v>43</v>
      </c>
      <c r="S16" s="11" t="s">
        <v>44</v>
      </c>
      <c r="T16" s="12" t="s">
        <v>92</v>
      </c>
      <c r="U16" s="12" t="s">
        <v>93</v>
      </c>
      <c r="V16" s="35" t="s">
        <v>211</v>
      </c>
      <c r="W16" s="14" t="s">
        <v>47</v>
      </c>
      <c r="X16" s="14" t="s">
        <v>48</v>
      </c>
      <c r="Y16" s="15">
        <v>58</v>
      </c>
      <c r="Z16" s="15">
        <v>130</v>
      </c>
      <c r="AA16" s="15">
        <f t="shared" si="0"/>
        <v>188</v>
      </c>
      <c r="AB16" s="15">
        <v>70</v>
      </c>
      <c r="AC16" s="15">
        <v>156</v>
      </c>
      <c r="AD16" s="15">
        <f t="shared" si="1"/>
        <v>226</v>
      </c>
      <c r="AE16" s="15">
        <v>12</v>
      </c>
      <c r="AF16" s="15">
        <v>26</v>
      </c>
      <c r="AG16" s="15">
        <f t="shared" si="2"/>
        <v>38</v>
      </c>
    </row>
    <row r="17" spans="1:33" s="16" customFormat="1" ht="33.75" x14ac:dyDescent="0.25">
      <c r="A17" s="6">
        <v>14</v>
      </c>
      <c r="B17" s="11" t="s">
        <v>30</v>
      </c>
      <c r="C17" s="11" t="s">
        <v>31</v>
      </c>
      <c r="D17" s="11" t="s">
        <v>32</v>
      </c>
      <c r="E17" s="11" t="s">
        <v>33</v>
      </c>
      <c r="F17" s="11" t="s">
        <v>34</v>
      </c>
      <c r="G17" s="11" t="s">
        <v>94</v>
      </c>
      <c r="H17" s="11" t="s">
        <v>58</v>
      </c>
      <c r="I17" s="11" t="s">
        <v>95</v>
      </c>
      <c r="J17" s="11" t="s">
        <v>96</v>
      </c>
      <c r="K17" s="11" t="s">
        <v>97</v>
      </c>
      <c r="L17" s="11" t="s">
        <v>98</v>
      </c>
      <c r="M17" s="11" t="s">
        <v>99</v>
      </c>
      <c r="N17" s="11" t="s">
        <v>39</v>
      </c>
      <c r="O17" s="11" t="s">
        <v>40</v>
      </c>
      <c r="P17" s="11" t="s">
        <v>41</v>
      </c>
      <c r="Q17" s="11" t="s">
        <v>42</v>
      </c>
      <c r="R17" s="11" t="s">
        <v>43</v>
      </c>
      <c r="S17" s="11" t="s">
        <v>44</v>
      </c>
      <c r="T17" s="12" t="s">
        <v>100</v>
      </c>
      <c r="U17" s="12" t="s">
        <v>101</v>
      </c>
      <c r="V17" s="35" t="s">
        <v>211</v>
      </c>
      <c r="W17" s="14" t="s">
        <v>47</v>
      </c>
      <c r="X17" s="14" t="s">
        <v>48</v>
      </c>
      <c r="Y17" s="15">
        <v>176</v>
      </c>
      <c r="Z17" s="15">
        <v>1027</v>
      </c>
      <c r="AA17" s="15">
        <f t="shared" si="0"/>
        <v>1203</v>
      </c>
      <c r="AB17" s="15">
        <v>211</v>
      </c>
      <c r="AC17" s="15">
        <v>1232</v>
      </c>
      <c r="AD17" s="15">
        <f t="shared" si="1"/>
        <v>1443</v>
      </c>
      <c r="AE17" s="15">
        <v>35</v>
      </c>
      <c r="AF17" s="15">
        <v>205</v>
      </c>
      <c r="AG17" s="15">
        <f t="shared" si="2"/>
        <v>240</v>
      </c>
    </row>
    <row r="18" spans="1:33" x14ac:dyDescent="0.25">
      <c r="A18" s="6">
        <v>15</v>
      </c>
      <c r="B18" s="11" t="s">
        <v>30</v>
      </c>
      <c r="C18" s="11" t="s">
        <v>102</v>
      </c>
      <c r="D18" s="11" t="s">
        <v>32</v>
      </c>
      <c r="E18" s="11" t="s">
        <v>33</v>
      </c>
      <c r="F18" s="11" t="s">
        <v>34</v>
      </c>
      <c r="G18" s="11" t="s">
        <v>103</v>
      </c>
      <c r="H18" s="11" t="s">
        <v>104</v>
      </c>
      <c r="I18" s="11" t="s">
        <v>33</v>
      </c>
      <c r="J18" s="11" t="s">
        <v>105</v>
      </c>
      <c r="K18" s="11" t="s">
        <v>106</v>
      </c>
      <c r="L18" s="11" t="s">
        <v>32</v>
      </c>
      <c r="M18" s="11" t="s">
        <v>33</v>
      </c>
      <c r="N18" s="11" t="s">
        <v>39</v>
      </c>
      <c r="O18" s="11" t="s">
        <v>40</v>
      </c>
      <c r="P18" s="11" t="s">
        <v>41</v>
      </c>
      <c r="Q18" s="11" t="s">
        <v>42</v>
      </c>
      <c r="R18" s="11" t="s">
        <v>43</v>
      </c>
      <c r="S18" s="11" t="s">
        <v>44</v>
      </c>
      <c r="T18" s="12" t="s">
        <v>107</v>
      </c>
      <c r="U18" s="12" t="s">
        <v>108</v>
      </c>
      <c r="V18" s="12"/>
      <c r="W18" s="7" t="s">
        <v>47</v>
      </c>
      <c r="X18" s="7" t="s">
        <v>48</v>
      </c>
      <c r="Y18" s="8">
        <v>3687</v>
      </c>
      <c r="Z18" s="8">
        <v>10285</v>
      </c>
      <c r="AA18" s="8">
        <f t="shared" si="0"/>
        <v>13972</v>
      </c>
      <c r="AB18" s="8">
        <v>4424</v>
      </c>
      <c r="AC18" s="8">
        <v>12342</v>
      </c>
      <c r="AD18" s="8">
        <f t="shared" si="1"/>
        <v>16766</v>
      </c>
      <c r="AE18" s="8">
        <v>737</v>
      </c>
      <c r="AF18" s="8">
        <v>2057</v>
      </c>
      <c r="AG18" s="8">
        <f t="shared" si="2"/>
        <v>2794</v>
      </c>
    </row>
    <row r="19" spans="1:33" x14ac:dyDescent="0.25">
      <c r="A19" s="6">
        <v>16</v>
      </c>
      <c r="B19" s="11" t="s">
        <v>30</v>
      </c>
      <c r="C19" s="11" t="s">
        <v>102</v>
      </c>
      <c r="D19" s="11" t="s">
        <v>32</v>
      </c>
      <c r="E19" s="11" t="s">
        <v>33</v>
      </c>
      <c r="F19" s="11" t="s">
        <v>34</v>
      </c>
      <c r="G19" s="11" t="s">
        <v>103</v>
      </c>
      <c r="H19" s="11" t="s">
        <v>109</v>
      </c>
      <c r="I19" s="11" t="s">
        <v>33</v>
      </c>
      <c r="J19" s="11" t="s">
        <v>50</v>
      </c>
      <c r="K19" s="11" t="s">
        <v>50</v>
      </c>
      <c r="L19" s="11" t="s">
        <v>32</v>
      </c>
      <c r="M19" s="11" t="s">
        <v>33</v>
      </c>
      <c r="N19" s="11" t="s">
        <v>39</v>
      </c>
      <c r="O19" s="11" t="s">
        <v>40</v>
      </c>
      <c r="P19" s="11" t="s">
        <v>41</v>
      </c>
      <c r="Q19" s="11" t="s">
        <v>42</v>
      </c>
      <c r="R19" s="11" t="s">
        <v>43</v>
      </c>
      <c r="S19" s="11" t="s">
        <v>44</v>
      </c>
      <c r="T19" s="12" t="s">
        <v>110</v>
      </c>
      <c r="U19" s="12" t="s">
        <v>111</v>
      </c>
      <c r="V19" s="12"/>
      <c r="W19" s="7" t="s">
        <v>47</v>
      </c>
      <c r="X19" s="7" t="s">
        <v>48</v>
      </c>
      <c r="Y19" s="8">
        <v>4932</v>
      </c>
      <c r="Z19" s="8">
        <v>9268</v>
      </c>
      <c r="AA19" s="8">
        <f t="shared" si="0"/>
        <v>14200</v>
      </c>
      <c r="AB19" s="8">
        <v>5918</v>
      </c>
      <c r="AC19" s="8">
        <v>11122</v>
      </c>
      <c r="AD19" s="8">
        <f t="shared" si="1"/>
        <v>17040</v>
      </c>
      <c r="AE19" s="8">
        <v>986</v>
      </c>
      <c r="AF19" s="8">
        <v>1854</v>
      </c>
      <c r="AG19" s="8">
        <f t="shared" si="2"/>
        <v>2840</v>
      </c>
    </row>
    <row r="20" spans="1:33" x14ac:dyDescent="0.25">
      <c r="A20" s="6">
        <v>17</v>
      </c>
      <c r="B20" s="11" t="s">
        <v>30</v>
      </c>
      <c r="C20" s="11" t="s">
        <v>102</v>
      </c>
      <c r="D20" s="11" t="s">
        <v>32</v>
      </c>
      <c r="E20" s="11" t="s">
        <v>33</v>
      </c>
      <c r="F20" s="11" t="s">
        <v>34</v>
      </c>
      <c r="G20" s="11" t="s">
        <v>112</v>
      </c>
      <c r="H20" s="11" t="s">
        <v>113</v>
      </c>
      <c r="I20" s="11" t="s">
        <v>114</v>
      </c>
      <c r="J20" s="11" t="s">
        <v>50</v>
      </c>
      <c r="K20" s="11" t="s">
        <v>50</v>
      </c>
      <c r="L20" s="11" t="s">
        <v>32</v>
      </c>
      <c r="M20" s="11" t="s">
        <v>33</v>
      </c>
      <c r="N20" s="11" t="s">
        <v>39</v>
      </c>
      <c r="O20" s="11" t="s">
        <v>40</v>
      </c>
      <c r="P20" s="11" t="s">
        <v>41</v>
      </c>
      <c r="Q20" s="11" t="s">
        <v>42</v>
      </c>
      <c r="R20" s="11" t="s">
        <v>43</v>
      </c>
      <c r="S20" s="11" t="s">
        <v>44</v>
      </c>
      <c r="T20" s="12" t="s">
        <v>115</v>
      </c>
      <c r="U20" s="12" t="s">
        <v>116</v>
      </c>
      <c r="V20" s="12"/>
      <c r="W20" s="7" t="s">
        <v>47</v>
      </c>
      <c r="X20" s="7" t="s">
        <v>48</v>
      </c>
      <c r="Y20" s="8">
        <v>113</v>
      </c>
      <c r="Z20" s="8">
        <v>217</v>
      </c>
      <c r="AA20" s="8">
        <f t="shared" si="0"/>
        <v>330</v>
      </c>
      <c r="AB20" s="8">
        <v>136</v>
      </c>
      <c r="AC20" s="8">
        <v>260</v>
      </c>
      <c r="AD20" s="8">
        <f t="shared" si="1"/>
        <v>396</v>
      </c>
      <c r="AE20" s="8">
        <v>23</v>
      </c>
      <c r="AF20" s="8">
        <v>43</v>
      </c>
      <c r="AG20" s="8">
        <f t="shared" si="2"/>
        <v>66</v>
      </c>
    </row>
    <row r="21" spans="1:33" x14ac:dyDescent="0.25">
      <c r="A21" s="6">
        <v>18</v>
      </c>
      <c r="B21" s="11" t="s">
        <v>30</v>
      </c>
      <c r="C21" s="11" t="s">
        <v>102</v>
      </c>
      <c r="D21" s="11" t="s">
        <v>32</v>
      </c>
      <c r="E21" s="11" t="s">
        <v>33</v>
      </c>
      <c r="F21" s="11" t="s">
        <v>34</v>
      </c>
      <c r="G21" s="11" t="s">
        <v>112</v>
      </c>
      <c r="H21" s="11" t="s">
        <v>117</v>
      </c>
      <c r="I21" s="11" t="s">
        <v>114</v>
      </c>
      <c r="J21" s="11" t="s">
        <v>50</v>
      </c>
      <c r="K21" s="11" t="s">
        <v>50</v>
      </c>
      <c r="L21" s="11" t="s">
        <v>32</v>
      </c>
      <c r="M21" s="11" t="s">
        <v>33</v>
      </c>
      <c r="N21" s="11" t="s">
        <v>39</v>
      </c>
      <c r="O21" s="11" t="s">
        <v>40</v>
      </c>
      <c r="P21" s="11" t="s">
        <v>41</v>
      </c>
      <c r="Q21" s="11" t="s">
        <v>42</v>
      </c>
      <c r="R21" s="11" t="s">
        <v>43</v>
      </c>
      <c r="S21" s="11" t="s">
        <v>44</v>
      </c>
      <c r="T21" s="12" t="s">
        <v>118</v>
      </c>
      <c r="U21" s="12" t="s">
        <v>119</v>
      </c>
      <c r="V21" s="12"/>
      <c r="W21" s="7" t="s">
        <v>47</v>
      </c>
      <c r="X21" s="7" t="s">
        <v>48</v>
      </c>
      <c r="Y21" s="8">
        <v>5336</v>
      </c>
      <c r="Z21" s="8">
        <v>11232</v>
      </c>
      <c r="AA21" s="8">
        <f t="shared" si="0"/>
        <v>16568</v>
      </c>
      <c r="AB21" s="8">
        <v>6403</v>
      </c>
      <c r="AC21" s="8">
        <v>13478</v>
      </c>
      <c r="AD21" s="8">
        <f t="shared" si="1"/>
        <v>19881</v>
      </c>
      <c r="AE21" s="8">
        <v>1067</v>
      </c>
      <c r="AF21" s="8">
        <v>2246</v>
      </c>
      <c r="AG21" s="8">
        <f t="shared" si="2"/>
        <v>3313</v>
      </c>
    </row>
    <row r="22" spans="1:33" x14ac:dyDescent="0.25">
      <c r="A22" s="6">
        <v>19</v>
      </c>
      <c r="B22" s="11" t="s">
        <v>30</v>
      </c>
      <c r="C22" s="11" t="s">
        <v>102</v>
      </c>
      <c r="D22" s="11" t="s">
        <v>32</v>
      </c>
      <c r="E22" s="11" t="s">
        <v>33</v>
      </c>
      <c r="F22" s="11" t="s">
        <v>34</v>
      </c>
      <c r="G22" s="11" t="s">
        <v>112</v>
      </c>
      <c r="H22" s="11" t="s">
        <v>109</v>
      </c>
      <c r="I22" s="11" t="s">
        <v>114</v>
      </c>
      <c r="J22" s="11" t="s">
        <v>50</v>
      </c>
      <c r="K22" s="11" t="s">
        <v>50</v>
      </c>
      <c r="L22" s="11" t="s">
        <v>32</v>
      </c>
      <c r="M22" s="11" t="s">
        <v>33</v>
      </c>
      <c r="N22" s="11" t="s">
        <v>39</v>
      </c>
      <c r="O22" s="11" t="s">
        <v>40</v>
      </c>
      <c r="P22" s="11" t="s">
        <v>41</v>
      </c>
      <c r="Q22" s="11" t="s">
        <v>42</v>
      </c>
      <c r="R22" s="11" t="s">
        <v>43</v>
      </c>
      <c r="S22" s="11" t="s">
        <v>44</v>
      </c>
      <c r="T22" s="12" t="s">
        <v>120</v>
      </c>
      <c r="U22" s="12" t="s">
        <v>121</v>
      </c>
      <c r="V22" s="12"/>
      <c r="W22" s="7" t="s">
        <v>47</v>
      </c>
      <c r="X22" s="7" t="s">
        <v>48</v>
      </c>
      <c r="Y22" s="8">
        <v>278</v>
      </c>
      <c r="Z22" s="8">
        <v>410</v>
      </c>
      <c r="AA22" s="8">
        <f t="shared" si="0"/>
        <v>688</v>
      </c>
      <c r="AB22" s="8">
        <v>334</v>
      </c>
      <c r="AC22" s="8">
        <v>492</v>
      </c>
      <c r="AD22" s="8">
        <f t="shared" si="1"/>
        <v>826</v>
      </c>
      <c r="AE22" s="8">
        <v>56</v>
      </c>
      <c r="AF22" s="8">
        <v>82</v>
      </c>
      <c r="AG22" s="8">
        <f t="shared" si="2"/>
        <v>138</v>
      </c>
    </row>
    <row r="23" spans="1:33" x14ac:dyDescent="0.25">
      <c r="A23" s="6">
        <v>20</v>
      </c>
      <c r="B23" s="11" t="s">
        <v>30</v>
      </c>
      <c r="C23" s="11" t="s">
        <v>102</v>
      </c>
      <c r="D23" s="11" t="s">
        <v>32</v>
      </c>
      <c r="E23" s="11" t="s">
        <v>33</v>
      </c>
      <c r="F23" s="11" t="s">
        <v>34</v>
      </c>
      <c r="G23" s="11" t="s">
        <v>112</v>
      </c>
      <c r="H23" s="11" t="s">
        <v>122</v>
      </c>
      <c r="I23" s="11" t="s">
        <v>114</v>
      </c>
      <c r="J23" s="11" t="s">
        <v>50</v>
      </c>
      <c r="K23" s="11" t="s">
        <v>50</v>
      </c>
      <c r="L23" s="11" t="s">
        <v>32</v>
      </c>
      <c r="M23" s="11" t="s">
        <v>33</v>
      </c>
      <c r="N23" s="11" t="s">
        <v>39</v>
      </c>
      <c r="O23" s="11" t="s">
        <v>40</v>
      </c>
      <c r="P23" s="11" t="s">
        <v>41</v>
      </c>
      <c r="Q23" s="11" t="s">
        <v>42</v>
      </c>
      <c r="R23" s="11" t="s">
        <v>43</v>
      </c>
      <c r="S23" s="11" t="s">
        <v>44</v>
      </c>
      <c r="T23" s="12" t="s">
        <v>123</v>
      </c>
      <c r="U23" s="12" t="s">
        <v>124</v>
      </c>
      <c r="V23" s="12"/>
      <c r="W23" s="7" t="s">
        <v>47</v>
      </c>
      <c r="X23" s="7" t="s">
        <v>48</v>
      </c>
      <c r="Y23" s="8">
        <v>387</v>
      </c>
      <c r="Z23" s="8">
        <v>208</v>
      </c>
      <c r="AA23" s="8">
        <f t="shared" si="0"/>
        <v>595</v>
      </c>
      <c r="AB23" s="8">
        <v>464</v>
      </c>
      <c r="AC23" s="8">
        <v>250</v>
      </c>
      <c r="AD23" s="8">
        <f t="shared" si="1"/>
        <v>714</v>
      </c>
      <c r="AE23" s="8">
        <v>77</v>
      </c>
      <c r="AF23" s="8">
        <v>42</v>
      </c>
      <c r="AG23" s="8">
        <f t="shared" si="2"/>
        <v>119</v>
      </c>
    </row>
    <row r="24" spans="1:33" x14ac:dyDescent="0.25">
      <c r="A24" s="6">
        <v>21</v>
      </c>
      <c r="B24" s="11" t="s">
        <v>30</v>
      </c>
      <c r="C24" s="11" t="s">
        <v>102</v>
      </c>
      <c r="D24" s="11" t="s">
        <v>32</v>
      </c>
      <c r="E24" s="11" t="s">
        <v>33</v>
      </c>
      <c r="F24" s="11" t="s">
        <v>34</v>
      </c>
      <c r="G24" s="11" t="s">
        <v>125</v>
      </c>
      <c r="H24" s="11" t="s">
        <v>117</v>
      </c>
      <c r="I24" s="11" t="s">
        <v>126</v>
      </c>
      <c r="J24" s="11" t="s">
        <v>127</v>
      </c>
      <c r="K24" s="11" t="s">
        <v>128</v>
      </c>
      <c r="L24" s="11" t="s">
        <v>98</v>
      </c>
      <c r="M24" s="11" t="s">
        <v>99</v>
      </c>
      <c r="N24" s="11" t="s">
        <v>39</v>
      </c>
      <c r="O24" s="11" t="s">
        <v>40</v>
      </c>
      <c r="P24" s="11" t="s">
        <v>41</v>
      </c>
      <c r="Q24" s="11" t="s">
        <v>42</v>
      </c>
      <c r="R24" s="11" t="s">
        <v>43</v>
      </c>
      <c r="S24" s="11" t="s">
        <v>44</v>
      </c>
      <c r="T24" s="12" t="s">
        <v>129</v>
      </c>
      <c r="U24" s="12" t="s">
        <v>130</v>
      </c>
      <c r="V24" s="12"/>
      <c r="W24" s="7" t="s">
        <v>47</v>
      </c>
      <c r="X24" s="7" t="s">
        <v>48</v>
      </c>
      <c r="Y24" s="8">
        <v>1990</v>
      </c>
      <c r="Z24" s="8">
        <v>5095</v>
      </c>
      <c r="AA24" s="8">
        <f t="shared" si="0"/>
        <v>7085</v>
      </c>
      <c r="AB24" s="8">
        <v>2388</v>
      </c>
      <c r="AC24" s="8">
        <v>6114</v>
      </c>
      <c r="AD24" s="8">
        <f t="shared" si="1"/>
        <v>8502</v>
      </c>
      <c r="AE24" s="8">
        <v>398</v>
      </c>
      <c r="AF24" s="8">
        <v>1019</v>
      </c>
      <c r="AG24" s="8">
        <f t="shared" si="2"/>
        <v>1417</v>
      </c>
    </row>
    <row r="25" spans="1:33" x14ac:dyDescent="0.25">
      <c r="A25" s="6">
        <v>22</v>
      </c>
      <c r="B25" s="11" t="s">
        <v>30</v>
      </c>
      <c r="C25" s="11" t="s">
        <v>102</v>
      </c>
      <c r="D25" s="11" t="s">
        <v>32</v>
      </c>
      <c r="E25" s="11" t="s">
        <v>33</v>
      </c>
      <c r="F25" s="11" t="s">
        <v>34</v>
      </c>
      <c r="G25" s="11" t="s">
        <v>131</v>
      </c>
      <c r="H25" s="11" t="s">
        <v>132</v>
      </c>
      <c r="I25" s="11" t="s">
        <v>133</v>
      </c>
      <c r="J25" s="11" t="s">
        <v>50</v>
      </c>
      <c r="K25" s="11" t="s">
        <v>50</v>
      </c>
      <c r="L25" s="11" t="s">
        <v>32</v>
      </c>
      <c r="M25" s="11" t="s">
        <v>33</v>
      </c>
      <c r="N25" s="11" t="s">
        <v>39</v>
      </c>
      <c r="O25" s="11" t="s">
        <v>40</v>
      </c>
      <c r="P25" s="11" t="s">
        <v>41</v>
      </c>
      <c r="Q25" s="11" t="s">
        <v>42</v>
      </c>
      <c r="R25" s="11" t="s">
        <v>43</v>
      </c>
      <c r="S25" s="11" t="s">
        <v>134</v>
      </c>
      <c r="T25" s="12" t="s">
        <v>135</v>
      </c>
      <c r="U25" s="12" t="s">
        <v>136</v>
      </c>
      <c r="V25" s="12"/>
      <c r="W25" s="7" t="s">
        <v>47</v>
      </c>
      <c r="X25" s="7" t="s">
        <v>48</v>
      </c>
      <c r="Y25" s="8">
        <v>539</v>
      </c>
      <c r="Z25" s="8">
        <v>0</v>
      </c>
      <c r="AA25" s="8">
        <f t="shared" si="0"/>
        <v>539</v>
      </c>
      <c r="AB25" s="8">
        <v>647</v>
      </c>
      <c r="AC25" s="8">
        <v>0</v>
      </c>
      <c r="AD25" s="8">
        <f t="shared" si="1"/>
        <v>647</v>
      </c>
      <c r="AE25" s="8">
        <v>108</v>
      </c>
      <c r="AF25" s="8">
        <v>0</v>
      </c>
      <c r="AG25" s="8">
        <f t="shared" si="2"/>
        <v>108</v>
      </c>
    </row>
    <row r="26" spans="1:33" ht="99" customHeight="1" x14ac:dyDescent="0.25">
      <c r="A26" s="6">
        <v>23</v>
      </c>
      <c r="B26" s="11" t="s">
        <v>30</v>
      </c>
      <c r="C26" s="11" t="s">
        <v>137</v>
      </c>
      <c r="D26" s="11" t="s">
        <v>32</v>
      </c>
      <c r="E26" s="11" t="s">
        <v>33</v>
      </c>
      <c r="F26" s="11" t="s">
        <v>34</v>
      </c>
      <c r="G26" s="11" t="s">
        <v>138</v>
      </c>
      <c r="H26" s="11" t="s">
        <v>139</v>
      </c>
      <c r="I26" s="11" t="s">
        <v>33</v>
      </c>
      <c r="J26" s="11" t="s">
        <v>140</v>
      </c>
      <c r="K26" s="11" t="s">
        <v>141</v>
      </c>
      <c r="L26" s="11" t="s">
        <v>32</v>
      </c>
      <c r="M26" s="11" t="s">
        <v>33</v>
      </c>
      <c r="N26" s="11" t="s">
        <v>39</v>
      </c>
      <c r="O26" s="11" t="s">
        <v>40</v>
      </c>
      <c r="P26" s="11" t="s">
        <v>41</v>
      </c>
      <c r="Q26" s="11" t="s">
        <v>42</v>
      </c>
      <c r="R26" s="11" t="s">
        <v>43</v>
      </c>
      <c r="S26" s="11" t="s">
        <v>44</v>
      </c>
      <c r="T26" s="12" t="s">
        <v>142</v>
      </c>
      <c r="U26" s="12" t="s">
        <v>143</v>
      </c>
      <c r="V26" s="13" t="s">
        <v>203</v>
      </c>
      <c r="W26" s="7" t="s">
        <v>47</v>
      </c>
      <c r="X26" s="7" t="s">
        <v>48</v>
      </c>
      <c r="Y26" s="8">
        <v>1509</v>
      </c>
      <c r="Z26" s="8">
        <v>3298</v>
      </c>
      <c r="AA26" s="8">
        <f t="shared" si="0"/>
        <v>4807</v>
      </c>
      <c r="AB26" s="8">
        <v>1811</v>
      </c>
      <c r="AC26" s="8">
        <v>3958</v>
      </c>
      <c r="AD26" s="8">
        <f t="shared" si="1"/>
        <v>5769</v>
      </c>
      <c r="AE26" s="8">
        <v>302</v>
      </c>
      <c r="AF26" s="8">
        <v>660</v>
      </c>
      <c r="AG26" s="8">
        <f t="shared" si="2"/>
        <v>962</v>
      </c>
    </row>
    <row r="27" spans="1:33" ht="33.75" x14ac:dyDescent="0.25">
      <c r="A27" s="6">
        <v>24</v>
      </c>
      <c r="B27" s="11" t="s">
        <v>30</v>
      </c>
      <c r="C27" s="11" t="s">
        <v>137</v>
      </c>
      <c r="D27" s="11" t="s">
        <v>32</v>
      </c>
      <c r="E27" s="11" t="s">
        <v>33</v>
      </c>
      <c r="F27" s="11" t="s">
        <v>34</v>
      </c>
      <c r="G27" s="11" t="s">
        <v>138</v>
      </c>
      <c r="H27" s="11" t="s">
        <v>144</v>
      </c>
      <c r="I27" s="11" t="s">
        <v>33</v>
      </c>
      <c r="J27" s="11" t="s">
        <v>140</v>
      </c>
      <c r="K27" s="11" t="s">
        <v>141</v>
      </c>
      <c r="L27" s="11" t="s">
        <v>32</v>
      </c>
      <c r="M27" s="11" t="s">
        <v>33</v>
      </c>
      <c r="N27" s="11" t="s">
        <v>39</v>
      </c>
      <c r="O27" s="11" t="s">
        <v>40</v>
      </c>
      <c r="P27" s="11" t="s">
        <v>41</v>
      </c>
      <c r="Q27" s="11" t="s">
        <v>42</v>
      </c>
      <c r="R27" s="11" t="s">
        <v>43</v>
      </c>
      <c r="S27" s="11" t="s">
        <v>44</v>
      </c>
      <c r="T27" s="12" t="s">
        <v>145</v>
      </c>
      <c r="U27" s="12" t="s">
        <v>146</v>
      </c>
      <c r="V27" s="13" t="s">
        <v>203</v>
      </c>
      <c r="W27" s="7" t="s">
        <v>47</v>
      </c>
      <c r="X27" s="7" t="s">
        <v>48</v>
      </c>
      <c r="Y27" s="8">
        <v>175</v>
      </c>
      <c r="Z27" s="8">
        <v>429</v>
      </c>
      <c r="AA27" s="8">
        <f t="shared" si="0"/>
        <v>604</v>
      </c>
      <c r="AB27" s="8">
        <v>210</v>
      </c>
      <c r="AC27" s="8">
        <v>515</v>
      </c>
      <c r="AD27" s="8">
        <f t="shared" si="1"/>
        <v>725</v>
      </c>
      <c r="AE27" s="8">
        <v>35</v>
      </c>
      <c r="AF27" s="8">
        <v>86</v>
      </c>
      <c r="AG27" s="8">
        <f t="shared" si="2"/>
        <v>121</v>
      </c>
    </row>
    <row r="28" spans="1:33" x14ac:dyDescent="0.25">
      <c r="A28" s="6">
        <v>25</v>
      </c>
      <c r="B28" s="11" t="s">
        <v>30</v>
      </c>
      <c r="C28" s="11" t="s">
        <v>102</v>
      </c>
      <c r="D28" s="11" t="s">
        <v>32</v>
      </c>
      <c r="E28" s="11" t="s">
        <v>33</v>
      </c>
      <c r="F28" s="11" t="s">
        <v>34</v>
      </c>
      <c r="G28" s="11" t="s">
        <v>147</v>
      </c>
      <c r="H28" s="11" t="s">
        <v>148</v>
      </c>
      <c r="I28" s="11" t="s">
        <v>33</v>
      </c>
      <c r="J28" s="11" t="s">
        <v>149</v>
      </c>
      <c r="K28" s="11" t="s">
        <v>150</v>
      </c>
      <c r="L28" s="11" t="s">
        <v>32</v>
      </c>
      <c r="M28" s="11" t="s">
        <v>33</v>
      </c>
      <c r="N28" s="11" t="s">
        <v>39</v>
      </c>
      <c r="O28" s="11" t="s">
        <v>40</v>
      </c>
      <c r="P28" s="11" t="s">
        <v>41</v>
      </c>
      <c r="Q28" s="11" t="s">
        <v>42</v>
      </c>
      <c r="R28" s="11" t="s">
        <v>43</v>
      </c>
      <c r="S28" s="11" t="s">
        <v>44</v>
      </c>
      <c r="T28" s="12" t="s">
        <v>151</v>
      </c>
      <c r="U28" s="12" t="s">
        <v>152</v>
      </c>
      <c r="V28" s="12"/>
      <c r="W28" s="7" t="s">
        <v>47</v>
      </c>
      <c r="X28" s="7" t="s">
        <v>48</v>
      </c>
      <c r="Y28" s="8">
        <v>1414</v>
      </c>
      <c r="Z28" s="8">
        <v>2926</v>
      </c>
      <c r="AA28" s="8">
        <f t="shared" si="0"/>
        <v>4340</v>
      </c>
      <c r="AB28" s="8">
        <v>1697</v>
      </c>
      <c r="AC28" s="8">
        <v>3511</v>
      </c>
      <c r="AD28" s="8">
        <f t="shared" si="1"/>
        <v>5208</v>
      </c>
      <c r="AE28" s="8">
        <v>283</v>
      </c>
      <c r="AF28" s="8">
        <v>585</v>
      </c>
      <c r="AG28" s="8">
        <f t="shared" si="2"/>
        <v>868</v>
      </c>
    </row>
    <row r="29" spans="1:33" x14ac:dyDescent="0.25">
      <c r="A29" s="6">
        <v>26</v>
      </c>
      <c r="B29" s="11" t="s">
        <v>30</v>
      </c>
      <c r="C29" s="11" t="s">
        <v>102</v>
      </c>
      <c r="D29" s="11" t="s">
        <v>32</v>
      </c>
      <c r="E29" s="11" t="s">
        <v>33</v>
      </c>
      <c r="F29" s="11" t="s">
        <v>34</v>
      </c>
      <c r="G29" s="11" t="s">
        <v>147</v>
      </c>
      <c r="H29" s="11" t="s">
        <v>153</v>
      </c>
      <c r="I29" s="11" t="s">
        <v>33</v>
      </c>
      <c r="J29" s="11" t="s">
        <v>154</v>
      </c>
      <c r="K29" s="11" t="s">
        <v>155</v>
      </c>
      <c r="L29" s="11" t="s">
        <v>32</v>
      </c>
      <c r="M29" s="11" t="s">
        <v>33</v>
      </c>
      <c r="N29" s="11" t="s">
        <v>39</v>
      </c>
      <c r="O29" s="11" t="s">
        <v>40</v>
      </c>
      <c r="P29" s="11" t="s">
        <v>41</v>
      </c>
      <c r="Q29" s="11" t="s">
        <v>42</v>
      </c>
      <c r="R29" s="11" t="s">
        <v>43</v>
      </c>
      <c r="S29" s="11" t="s">
        <v>44</v>
      </c>
      <c r="T29" s="12" t="s">
        <v>156</v>
      </c>
      <c r="U29" s="12" t="s">
        <v>157</v>
      </c>
      <c r="V29" s="12"/>
      <c r="W29" s="7" t="s">
        <v>47</v>
      </c>
      <c r="X29" s="7" t="s">
        <v>48</v>
      </c>
      <c r="Y29" s="8">
        <v>1996</v>
      </c>
      <c r="Z29" s="8">
        <v>4422</v>
      </c>
      <c r="AA29" s="8">
        <f t="shared" si="0"/>
        <v>6418</v>
      </c>
      <c r="AB29" s="8">
        <v>2395</v>
      </c>
      <c r="AC29" s="8">
        <v>5306</v>
      </c>
      <c r="AD29" s="8">
        <f t="shared" si="1"/>
        <v>7701</v>
      </c>
      <c r="AE29" s="8">
        <v>399</v>
      </c>
      <c r="AF29" s="8">
        <v>884</v>
      </c>
      <c r="AG29" s="8">
        <f t="shared" si="2"/>
        <v>1283</v>
      </c>
    </row>
    <row r="30" spans="1:33" x14ac:dyDescent="0.25">
      <c r="A30" s="6">
        <v>27</v>
      </c>
      <c r="B30" s="11" t="s">
        <v>30</v>
      </c>
      <c r="C30" s="11" t="s">
        <v>102</v>
      </c>
      <c r="D30" s="11" t="s">
        <v>32</v>
      </c>
      <c r="E30" s="11" t="s">
        <v>33</v>
      </c>
      <c r="F30" s="11" t="s">
        <v>34</v>
      </c>
      <c r="G30" s="11" t="s">
        <v>147</v>
      </c>
      <c r="H30" s="11" t="s">
        <v>158</v>
      </c>
      <c r="I30" s="11" t="s">
        <v>33</v>
      </c>
      <c r="J30" s="11" t="s">
        <v>159</v>
      </c>
      <c r="K30" s="11" t="s">
        <v>160</v>
      </c>
      <c r="L30" s="11" t="s">
        <v>32</v>
      </c>
      <c r="M30" s="11" t="s">
        <v>33</v>
      </c>
      <c r="N30" s="11" t="s">
        <v>39</v>
      </c>
      <c r="O30" s="11" t="s">
        <v>40</v>
      </c>
      <c r="P30" s="11" t="s">
        <v>41</v>
      </c>
      <c r="Q30" s="11" t="s">
        <v>42</v>
      </c>
      <c r="R30" s="11" t="s">
        <v>43</v>
      </c>
      <c r="S30" s="11" t="s">
        <v>44</v>
      </c>
      <c r="T30" s="12" t="s">
        <v>161</v>
      </c>
      <c r="U30" s="12" t="s">
        <v>162</v>
      </c>
      <c r="V30" s="12"/>
      <c r="W30" s="7" t="s">
        <v>47</v>
      </c>
      <c r="X30" s="7" t="s">
        <v>48</v>
      </c>
      <c r="Y30" s="8">
        <v>1750</v>
      </c>
      <c r="Z30" s="8">
        <v>3954</v>
      </c>
      <c r="AA30" s="8">
        <f t="shared" si="0"/>
        <v>5704</v>
      </c>
      <c r="AB30" s="8">
        <v>2100</v>
      </c>
      <c r="AC30" s="8">
        <v>4745</v>
      </c>
      <c r="AD30" s="8">
        <f t="shared" si="1"/>
        <v>6845</v>
      </c>
      <c r="AE30" s="8">
        <v>350</v>
      </c>
      <c r="AF30" s="8">
        <v>791</v>
      </c>
      <c r="AG30" s="8">
        <f t="shared" si="2"/>
        <v>1141</v>
      </c>
    </row>
    <row r="31" spans="1:33" x14ac:dyDescent="0.25">
      <c r="A31" s="6">
        <v>28</v>
      </c>
      <c r="B31" s="11" t="s">
        <v>30</v>
      </c>
      <c r="C31" s="11" t="s">
        <v>102</v>
      </c>
      <c r="D31" s="11" t="s">
        <v>32</v>
      </c>
      <c r="E31" s="11" t="s">
        <v>33</v>
      </c>
      <c r="F31" s="11" t="s">
        <v>34</v>
      </c>
      <c r="G31" s="11" t="s">
        <v>147</v>
      </c>
      <c r="H31" s="11" t="s">
        <v>163</v>
      </c>
      <c r="I31" s="11" t="s">
        <v>33</v>
      </c>
      <c r="J31" s="11" t="s">
        <v>37</v>
      </c>
      <c r="K31" s="11" t="s">
        <v>50</v>
      </c>
      <c r="L31" s="11" t="s">
        <v>32</v>
      </c>
      <c r="M31" s="11" t="s">
        <v>33</v>
      </c>
      <c r="N31" s="11" t="s">
        <v>39</v>
      </c>
      <c r="O31" s="11" t="s">
        <v>40</v>
      </c>
      <c r="P31" s="11" t="s">
        <v>41</v>
      </c>
      <c r="Q31" s="11" t="s">
        <v>42</v>
      </c>
      <c r="R31" s="11" t="s">
        <v>43</v>
      </c>
      <c r="S31" s="11" t="s">
        <v>44</v>
      </c>
      <c r="T31" s="12" t="s">
        <v>164</v>
      </c>
      <c r="U31" s="12" t="s">
        <v>165</v>
      </c>
      <c r="V31" s="12"/>
      <c r="W31" s="7" t="s">
        <v>47</v>
      </c>
      <c r="X31" s="7" t="s">
        <v>48</v>
      </c>
      <c r="Y31" s="8">
        <v>944</v>
      </c>
      <c r="Z31" s="8">
        <v>2126</v>
      </c>
      <c r="AA31" s="8">
        <f t="shared" si="0"/>
        <v>3070</v>
      </c>
      <c r="AB31" s="8">
        <v>1133</v>
      </c>
      <c r="AC31" s="8">
        <v>2551</v>
      </c>
      <c r="AD31" s="8">
        <f t="shared" si="1"/>
        <v>3684</v>
      </c>
      <c r="AE31" s="8">
        <v>189</v>
      </c>
      <c r="AF31" s="8">
        <v>425</v>
      </c>
      <c r="AG31" s="8">
        <f t="shared" si="2"/>
        <v>614</v>
      </c>
    </row>
    <row r="32" spans="1:33" x14ac:dyDescent="0.25">
      <c r="A32" s="6">
        <v>29</v>
      </c>
      <c r="B32" s="11" t="s">
        <v>30</v>
      </c>
      <c r="C32" s="11" t="s">
        <v>102</v>
      </c>
      <c r="D32" s="11" t="s">
        <v>32</v>
      </c>
      <c r="E32" s="11" t="s">
        <v>33</v>
      </c>
      <c r="F32" s="11" t="s">
        <v>34</v>
      </c>
      <c r="G32" s="11" t="s">
        <v>147</v>
      </c>
      <c r="H32" s="11" t="s">
        <v>166</v>
      </c>
      <c r="I32" s="11" t="s">
        <v>33</v>
      </c>
      <c r="J32" s="11" t="s">
        <v>105</v>
      </c>
      <c r="K32" s="11" t="s">
        <v>167</v>
      </c>
      <c r="L32" s="11" t="s">
        <v>32</v>
      </c>
      <c r="M32" s="11" t="s">
        <v>33</v>
      </c>
      <c r="N32" s="11" t="s">
        <v>39</v>
      </c>
      <c r="O32" s="11" t="s">
        <v>40</v>
      </c>
      <c r="P32" s="11" t="s">
        <v>41</v>
      </c>
      <c r="Q32" s="11" t="s">
        <v>42</v>
      </c>
      <c r="R32" s="11" t="s">
        <v>43</v>
      </c>
      <c r="S32" s="11" t="s">
        <v>44</v>
      </c>
      <c r="T32" s="12" t="s">
        <v>168</v>
      </c>
      <c r="U32" s="12" t="s">
        <v>169</v>
      </c>
      <c r="V32" s="12"/>
      <c r="W32" s="7" t="s">
        <v>47</v>
      </c>
      <c r="X32" s="7" t="s">
        <v>48</v>
      </c>
      <c r="Y32" s="8">
        <v>608</v>
      </c>
      <c r="Z32" s="8">
        <v>1010</v>
      </c>
      <c r="AA32" s="8">
        <f t="shared" si="0"/>
        <v>1618</v>
      </c>
      <c r="AB32" s="8">
        <v>730</v>
      </c>
      <c r="AC32" s="8">
        <v>1212</v>
      </c>
      <c r="AD32" s="8">
        <f t="shared" si="1"/>
        <v>1942</v>
      </c>
      <c r="AE32" s="8">
        <v>122</v>
      </c>
      <c r="AF32" s="8">
        <v>202</v>
      </c>
      <c r="AG32" s="8">
        <f t="shared" si="2"/>
        <v>324</v>
      </c>
    </row>
    <row r="33" spans="1:33" x14ac:dyDescent="0.25">
      <c r="A33" s="6">
        <v>30</v>
      </c>
      <c r="B33" s="11" t="s">
        <v>30</v>
      </c>
      <c r="C33" s="11" t="s">
        <v>102</v>
      </c>
      <c r="D33" s="11" t="s">
        <v>32</v>
      </c>
      <c r="E33" s="11" t="s">
        <v>33</v>
      </c>
      <c r="F33" s="11" t="s">
        <v>34</v>
      </c>
      <c r="G33" s="11" t="s">
        <v>147</v>
      </c>
      <c r="H33" s="11" t="s">
        <v>170</v>
      </c>
      <c r="I33" s="11" t="s">
        <v>33</v>
      </c>
      <c r="J33" s="11" t="s">
        <v>50</v>
      </c>
      <c r="K33" s="11" t="s">
        <v>50</v>
      </c>
      <c r="L33" s="11" t="s">
        <v>32</v>
      </c>
      <c r="M33" s="11" t="s">
        <v>33</v>
      </c>
      <c r="N33" s="11" t="s">
        <v>39</v>
      </c>
      <c r="O33" s="11" t="s">
        <v>40</v>
      </c>
      <c r="P33" s="11" t="s">
        <v>41</v>
      </c>
      <c r="Q33" s="11" t="s">
        <v>42</v>
      </c>
      <c r="R33" s="11" t="s">
        <v>43</v>
      </c>
      <c r="S33" s="11" t="s">
        <v>44</v>
      </c>
      <c r="T33" s="12" t="s">
        <v>171</v>
      </c>
      <c r="U33" s="12" t="s">
        <v>172</v>
      </c>
      <c r="V33" s="12"/>
      <c r="W33" s="7" t="s">
        <v>47</v>
      </c>
      <c r="X33" s="7" t="s">
        <v>48</v>
      </c>
      <c r="Y33" s="8">
        <v>1113</v>
      </c>
      <c r="Z33" s="8">
        <v>3343</v>
      </c>
      <c r="AA33" s="8">
        <f t="shared" si="0"/>
        <v>4456</v>
      </c>
      <c r="AB33" s="8">
        <v>1336</v>
      </c>
      <c r="AC33" s="8">
        <v>4012</v>
      </c>
      <c r="AD33" s="8">
        <f t="shared" si="1"/>
        <v>5348</v>
      </c>
      <c r="AE33" s="8">
        <v>223</v>
      </c>
      <c r="AF33" s="8">
        <v>669</v>
      </c>
      <c r="AG33" s="8">
        <f t="shared" si="2"/>
        <v>892</v>
      </c>
    </row>
    <row r="34" spans="1:33" x14ac:dyDescent="0.25">
      <c r="A34" s="6">
        <v>31</v>
      </c>
      <c r="B34" s="11" t="s">
        <v>30</v>
      </c>
      <c r="C34" s="11" t="s">
        <v>102</v>
      </c>
      <c r="D34" s="11" t="s">
        <v>32</v>
      </c>
      <c r="E34" s="11" t="s">
        <v>33</v>
      </c>
      <c r="F34" s="11" t="s">
        <v>34</v>
      </c>
      <c r="G34" s="11" t="s">
        <v>147</v>
      </c>
      <c r="H34" s="11" t="s">
        <v>173</v>
      </c>
      <c r="I34" s="11" t="s">
        <v>33</v>
      </c>
      <c r="J34" s="11" t="s">
        <v>50</v>
      </c>
      <c r="K34" s="11" t="s">
        <v>50</v>
      </c>
      <c r="L34" s="11" t="s">
        <v>32</v>
      </c>
      <c r="M34" s="11" t="s">
        <v>33</v>
      </c>
      <c r="N34" s="11" t="s">
        <v>39</v>
      </c>
      <c r="O34" s="11" t="s">
        <v>40</v>
      </c>
      <c r="P34" s="11" t="s">
        <v>41</v>
      </c>
      <c r="Q34" s="11" t="s">
        <v>42</v>
      </c>
      <c r="R34" s="11" t="s">
        <v>43</v>
      </c>
      <c r="S34" s="11" t="s">
        <v>44</v>
      </c>
      <c r="T34" s="12" t="s">
        <v>174</v>
      </c>
      <c r="U34" s="12" t="s">
        <v>175</v>
      </c>
      <c r="V34" s="12"/>
      <c r="W34" s="7" t="s">
        <v>47</v>
      </c>
      <c r="X34" s="7" t="s">
        <v>48</v>
      </c>
      <c r="Y34" s="8">
        <v>9390</v>
      </c>
      <c r="Z34" s="8">
        <v>20292</v>
      </c>
      <c r="AA34" s="8">
        <f t="shared" si="0"/>
        <v>29682</v>
      </c>
      <c r="AB34" s="8">
        <v>11268</v>
      </c>
      <c r="AC34" s="8">
        <v>24350</v>
      </c>
      <c r="AD34" s="8">
        <f t="shared" si="1"/>
        <v>35618</v>
      </c>
      <c r="AE34" s="8">
        <v>1878</v>
      </c>
      <c r="AF34" s="8">
        <v>4058</v>
      </c>
      <c r="AG34" s="8">
        <f t="shared" si="2"/>
        <v>5936</v>
      </c>
    </row>
    <row r="35" spans="1:33" x14ac:dyDescent="0.25">
      <c r="A35" s="6">
        <v>32</v>
      </c>
      <c r="B35" s="11" t="s">
        <v>30</v>
      </c>
      <c r="C35" s="11" t="s">
        <v>102</v>
      </c>
      <c r="D35" s="11" t="s">
        <v>32</v>
      </c>
      <c r="E35" s="11" t="s">
        <v>33</v>
      </c>
      <c r="F35" s="11" t="s">
        <v>34</v>
      </c>
      <c r="G35" s="11" t="s">
        <v>147</v>
      </c>
      <c r="H35" s="11" t="s">
        <v>176</v>
      </c>
      <c r="I35" s="11" t="s">
        <v>126</v>
      </c>
      <c r="J35" s="11" t="s">
        <v>50</v>
      </c>
      <c r="K35" s="11" t="s">
        <v>50</v>
      </c>
      <c r="L35" s="11" t="s">
        <v>98</v>
      </c>
      <c r="M35" s="11" t="s">
        <v>99</v>
      </c>
      <c r="N35" s="11" t="s">
        <v>39</v>
      </c>
      <c r="O35" s="11" t="s">
        <v>40</v>
      </c>
      <c r="P35" s="11" t="s">
        <v>41</v>
      </c>
      <c r="Q35" s="11" t="s">
        <v>42</v>
      </c>
      <c r="R35" s="11" t="s">
        <v>43</v>
      </c>
      <c r="S35" s="11" t="s">
        <v>44</v>
      </c>
      <c r="T35" s="12" t="s">
        <v>177</v>
      </c>
      <c r="U35" s="12" t="s">
        <v>178</v>
      </c>
      <c r="V35" s="12"/>
      <c r="W35" s="7" t="s">
        <v>47</v>
      </c>
      <c r="X35" s="7" t="s">
        <v>48</v>
      </c>
      <c r="Y35" s="8">
        <v>37</v>
      </c>
      <c r="Z35" s="8">
        <v>150</v>
      </c>
      <c r="AA35" s="8">
        <f t="shared" si="0"/>
        <v>187</v>
      </c>
      <c r="AB35" s="8">
        <v>44</v>
      </c>
      <c r="AC35" s="8">
        <v>180</v>
      </c>
      <c r="AD35" s="8">
        <f t="shared" si="1"/>
        <v>224</v>
      </c>
      <c r="AE35" s="8">
        <v>7</v>
      </c>
      <c r="AF35" s="8">
        <v>30</v>
      </c>
      <c r="AG35" s="8">
        <f t="shared" si="2"/>
        <v>37</v>
      </c>
    </row>
    <row r="36" spans="1:33" x14ac:dyDescent="0.25">
      <c r="A36" s="6">
        <v>33</v>
      </c>
      <c r="B36" s="11" t="s">
        <v>30</v>
      </c>
      <c r="C36" s="11" t="s">
        <v>102</v>
      </c>
      <c r="D36" s="11" t="s">
        <v>32</v>
      </c>
      <c r="E36" s="11" t="s">
        <v>33</v>
      </c>
      <c r="F36" s="11" t="s">
        <v>34</v>
      </c>
      <c r="G36" s="11" t="s">
        <v>147</v>
      </c>
      <c r="H36" s="11" t="s">
        <v>179</v>
      </c>
      <c r="I36" s="11" t="s">
        <v>33</v>
      </c>
      <c r="J36" s="11" t="s">
        <v>180</v>
      </c>
      <c r="K36" s="11" t="s">
        <v>181</v>
      </c>
      <c r="L36" s="11" t="s">
        <v>32</v>
      </c>
      <c r="M36" s="11" t="s">
        <v>33</v>
      </c>
      <c r="N36" s="11" t="s">
        <v>39</v>
      </c>
      <c r="O36" s="11" t="s">
        <v>40</v>
      </c>
      <c r="P36" s="11" t="s">
        <v>41</v>
      </c>
      <c r="Q36" s="11" t="s">
        <v>42</v>
      </c>
      <c r="R36" s="11" t="s">
        <v>43</v>
      </c>
      <c r="S36" s="11" t="s">
        <v>44</v>
      </c>
      <c r="T36" s="12" t="s">
        <v>182</v>
      </c>
      <c r="U36" s="12" t="s">
        <v>183</v>
      </c>
      <c r="V36" s="12"/>
      <c r="W36" s="7" t="s">
        <v>47</v>
      </c>
      <c r="X36" s="7" t="s">
        <v>48</v>
      </c>
      <c r="Y36" s="8">
        <v>20</v>
      </c>
      <c r="Z36" s="8">
        <v>75</v>
      </c>
      <c r="AA36" s="8">
        <f t="shared" si="0"/>
        <v>95</v>
      </c>
      <c r="AB36" s="8">
        <v>24</v>
      </c>
      <c r="AC36" s="8">
        <v>90</v>
      </c>
      <c r="AD36" s="8">
        <f t="shared" si="1"/>
        <v>114</v>
      </c>
      <c r="AE36" s="8">
        <v>4</v>
      </c>
      <c r="AF36" s="8">
        <v>15</v>
      </c>
      <c r="AG36" s="8">
        <f t="shared" si="2"/>
        <v>19</v>
      </c>
    </row>
    <row r="37" spans="1:33" x14ac:dyDescent="0.25">
      <c r="A37" s="6">
        <v>34</v>
      </c>
      <c r="B37" s="11" t="s">
        <v>30</v>
      </c>
      <c r="C37" s="11" t="s">
        <v>102</v>
      </c>
      <c r="D37" s="11" t="s">
        <v>32</v>
      </c>
      <c r="E37" s="11" t="s">
        <v>33</v>
      </c>
      <c r="F37" s="11" t="s">
        <v>34</v>
      </c>
      <c r="G37" s="11" t="s">
        <v>147</v>
      </c>
      <c r="H37" s="11" t="s">
        <v>184</v>
      </c>
      <c r="I37" s="11" t="s">
        <v>33</v>
      </c>
      <c r="J37" s="11" t="s">
        <v>140</v>
      </c>
      <c r="K37" s="11" t="s">
        <v>185</v>
      </c>
      <c r="L37" s="11" t="s">
        <v>32</v>
      </c>
      <c r="M37" s="11" t="s">
        <v>33</v>
      </c>
      <c r="N37" s="11" t="s">
        <v>39</v>
      </c>
      <c r="O37" s="11" t="s">
        <v>40</v>
      </c>
      <c r="P37" s="11" t="s">
        <v>41</v>
      </c>
      <c r="Q37" s="11" t="s">
        <v>42</v>
      </c>
      <c r="R37" s="11" t="s">
        <v>43</v>
      </c>
      <c r="S37" s="11" t="s">
        <v>44</v>
      </c>
      <c r="T37" s="12" t="s">
        <v>186</v>
      </c>
      <c r="U37" s="12" t="s">
        <v>187</v>
      </c>
      <c r="V37" s="12"/>
      <c r="W37" s="7" t="s">
        <v>47</v>
      </c>
      <c r="X37" s="7" t="s">
        <v>48</v>
      </c>
      <c r="Y37" s="8">
        <v>2284</v>
      </c>
      <c r="Z37" s="8">
        <v>6704</v>
      </c>
      <c r="AA37" s="8">
        <f t="shared" si="0"/>
        <v>8988</v>
      </c>
      <c r="AB37" s="8">
        <v>2741</v>
      </c>
      <c r="AC37" s="8">
        <v>8045</v>
      </c>
      <c r="AD37" s="8">
        <f t="shared" si="1"/>
        <v>10786</v>
      </c>
      <c r="AE37" s="8">
        <v>457</v>
      </c>
      <c r="AF37" s="8">
        <v>1341</v>
      </c>
      <c r="AG37" s="8">
        <f t="shared" si="2"/>
        <v>1798</v>
      </c>
    </row>
    <row r="38" spans="1:33" x14ac:dyDescent="0.25">
      <c r="A38" s="6">
        <v>35</v>
      </c>
      <c r="B38" s="11" t="s">
        <v>30</v>
      </c>
      <c r="C38" s="11" t="s">
        <v>102</v>
      </c>
      <c r="D38" s="11" t="s">
        <v>32</v>
      </c>
      <c r="E38" s="11" t="s">
        <v>33</v>
      </c>
      <c r="F38" s="11" t="s">
        <v>34</v>
      </c>
      <c r="G38" s="11" t="s">
        <v>147</v>
      </c>
      <c r="H38" s="11" t="s">
        <v>188</v>
      </c>
      <c r="I38" s="11" t="s">
        <v>69</v>
      </c>
      <c r="J38" s="11" t="s">
        <v>50</v>
      </c>
      <c r="K38" s="11" t="s">
        <v>50</v>
      </c>
      <c r="L38" s="11" t="s">
        <v>32</v>
      </c>
      <c r="M38" s="11" t="s">
        <v>33</v>
      </c>
      <c r="N38" s="11" t="s">
        <v>39</v>
      </c>
      <c r="O38" s="11" t="s">
        <v>40</v>
      </c>
      <c r="P38" s="11" t="s">
        <v>41</v>
      </c>
      <c r="Q38" s="11" t="s">
        <v>42</v>
      </c>
      <c r="R38" s="11" t="s">
        <v>43</v>
      </c>
      <c r="S38" s="11" t="s">
        <v>44</v>
      </c>
      <c r="T38" s="12" t="s">
        <v>189</v>
      </c>
      <c r="U38" s="12" t="s">
        <v>190</v>
      </c>
      <c r="V38" s="12"/>
      <c r="W38" s="7" t="s">
        <v>47</v>
      </c>
      <c r="X38" s="7" t="s">
        <v>48</v>
      </c>
      <c r="Y38" s="8">
        <v>943</v>
      </c>
      <c r="Z38" s="8">
        <v>2718</v>
      </c>
      <c r="AA38" s="8">
        <f t="shared" si="0"/>
        <v>3661</v>
      </c>
      <c r="AB38" s="8">
        <v>1131</v>
      </c>
      <c r="AC38" s="8">
        <v>3262</v>
      </c>
      <c r="AD38" s="8">
        <f t="shared" si="1"/>
        <v>4393</v>
      </c>
      <c r="AE38" s="8">
        <v>189</v>
      </c>
      <c r="AF38" s="8">
        <v>544</v>
      </c>
      <c r="AG38" s="8">
        <f t="shared" si="2"/>
        <v>733</v>
      </c>
    </row>
    <row r="39" spans="1:33" s="16" customFormat="1" x14ac:dyDescent="0.25">
      <c r="A39" s="6">
        <v>36</v>
      </c>
      <c r="B39" s="11" t="s">
        <v>30</v>
      </c>
      <c r="C39" s="11" t="s">
        <v>102</v>
      </c>
      <c r="D39" s="11" t="s">
        <v>32</v>
      </c>
      <c r="E39" s="11" t="s">
        <v>33</v>
      </c>
      <c r="F39" s="11" t="s">
        <v>34</v>
      </c>
      <c r="G39" s="11" t="s">
        <v>204</v>
      </c>
      <c r="H39" s="11" t="s">
        <v>191</v>
      </c>
      <c r="I39" s="11" t="s">
        <v>33</v>
      </c>
      <c r="J39" s="11" t="s">
        <v>105</v>
      </c>
      <c r="K39" s="11" t="s">
        <v>50</v>
      </c>
      <c r="L39" s="11" t="s">
        <v>32</v>
      </c>
      <c r="M39" s="11" t="s">
        <v>33</v>
      </c>
      <c r="N39" s="11" t="s">
        <v>39</v>
      </c>
      <c r="O39" s="11" t="s">
        <v>40</v>
      </c>
      <c r="P39" s="11" t="s">
        <v>41</v>
      </c>
      <c r="Q39" s="11" t="s">
        <v>42</v>
      </c>
      <c r="R39" s="11" t="s">
        <v>43</v>
      </c>
      <c r="S39" s="11" t="s">
        <v>44</v>
      </c>
      <c r="T39" s="12" t="s">
        <v>205</v>
      </c>
      <c r="U39" s="12" t="s">
        <v>192</v>
      </c>
      <c r="V39" s="12"/>
      <c r="W39" s="14" t="s">
        <v>47</v>
      </c>
      <c r="X39" s="14" t="s">
        <v>48</v>
      </c>
      <c r="Y39" s="15">
        <v>1947</v>
      </c>
      <c r="Z39" s="15">
        <v>5125</v>
      </c>
      <c r="AA39" s="15">
        <f t="shared" si="0"/>
        <v>7072</v>
      </c>
      <c r="AB39" s="15">
        <v>2336</v>
      </c>
      <c r="AC39" s="15">
        <v>6150</v>
      </c>
      <c r="AD39" s="15">
        <f t="shared" si="1"/>
        <v>8486</v>
      </c>
      <c r="AE39" s="15">
        <v>389</v>
      </c>
      <c r="AF39" s="15">
        <v>1025</v>
      </c>
      <c r="AG39" s="15">
        <f t="shared" si="2"/>
        <v>1414</v>
      </c>
    </row>
    <row r="40" spans="1:33" x14ac:dyDescent="0.25">
      <c r="A40" s="6">
        <v>37</v>
      </c>
      <c r="B40" s="11" t="s">
        <v>30</v>
      </c>
      <c r="C40" s="11" t="s">
        <v>102</v>
      </c>
      <c r="D40" s="11" t="s">
        <v>32</v>
      </c>
      <c r="E40" s="11" t="s">
        <v>33</v>
      </c>
      <c r="F40" s="11" t="s">
        <v>34</v>
      </c>
      <c r="G40" s="11" t="s">
        <v>204</v>
      </c>
      <c r="H40" s="11" t="s">
        <v>191</v>
      </c>
      <c r="I40" s="11" t="s">
        <v>59</v>
      </c>
      <c r="J40" s="11" t="s">
        <v>50</v>
      </c>
      <c r="K40" s="11" t="s">
        <v>50</v>
      </c>
      <c r="L40" s="11" t="s">
        <v>32</v>
      </c>
      <c r="M40" s="11" t="s">
        <v>33</v>
      </c>
      <c r="N40" s="11" t="s">
        <v>39</v>
      </c>
      <c r="O40" s="11" t="s">
        <v>40</v>
      </c>
      <c r="P40" s="11" t="s">
        <v>41</v>
      </c>
      <c r="Q40" s="11" t="s">
        <v>42</v>
      </c>
      <c r="R40" s="11" t="s">
        <v>43</v>
      </c>
      <c r="S40" s="11" t="s">
        <v>44</v>
      </c>
      <c r="T40" s="12" t="s">
        <v>193</v>
      </c>
      <c r="U40" s="12" t="s">
        <v>194</v>
      </c>
      <c r="V40" s="12"/>
      <c r="W40" s="14" t="s">
        <v>47</v>
      </c>
      <c r="X40" s="14" t="s">
        <v>48</v>
      </c>
      <c r="Y40" s="15">
        <v>76</v>
      </c>
      <c r="Z40" s="15">
        <v>246</v>
      </c>
      <c r="AA40" s="15">
        <f t="shared" si="0"/>
        <v>322</v>
      </c>
      <c r="AB40" s="15">
        <v>91</v>
      </c>
      <c r="AC40" s="15">
        <v>295</v>
      </c>
      <c r="AD40" s="15">
        <f t="shared" si="1"/>
        <v>386</v>
      </c>
      <c r="AE40" s="15">
        <v>15</v>
      </c>
      <c r="AF40" s="15">
        <v>49</v>
      </c>
      <c r="AG40" s="15">
        <f t="shared" si="2"/>
        <v>64</v>
      </c>
    </row>
    <row r="41" spans="1:33" x14ac:dyDescent="0.25">
      <c r="A41" s="6">
        <v>38</v>
      </c>
      <c r="B41" s="11" t="s">
        <v>30</v>
      </c>
      <c r="C41" s="11" t="s">
        <v>102</v>
      </c>
      <c r="D41" s="11" t="s">
        <v>32</v>
      </c>
      <c r="E41" s="11" t="s">
        <v>33</v>
      </c>
      <c r="F41" s="11" t="s">
        <v>34</v>
      </c>
      <c r="G41" s="11" t="s">
        <v>204</v>
      </c>
      <c r="H41" s="11" t="s">
        <v>191</v>
      </c>
      <c r="I41" s="11" t="s">
        <v>195</v>
      </c>
      <c r="J41" s="11" t="s">
        <v>50</v>
      </c>
      <c r="K41" s="11" t="s">
        <v>50</v>
      </c>
      <c r="L41" s="11" t="s">
        <v>32</v>
      </c>
      <c r="M41" s="11" t="s">
        <v>33</v>
      </c>
      <c r="N41" s="11" t="s">
        <v>39</v>
      </c>
      <c r="O41" s="11" t="s">
        <v>40</v>
      </c>
      <c r="P41" s="11" t="s">
        <v>41</v>
      </c>
      <c r="Q41" s="11" t="s">
        <v>42</v>
      </c>
      <c r="R41" s="11" t="s">
        <v>43</v>
      </c>
      <c r="S41" s="11" t="s">
        <v>44</v>
      </c>
      <c r="T41" s="12" t="s">
        <v>196</v>
      </c>
      <c r="U41" s="12" t="s">
        <v>197</v>
      </c>
      <c r="V41" s="12"/>
      <c r="W41" s="7" t="s">
        <v>47</v>
      </c>
      <c r="X41" s="7" t="s">
        <v>48</v>
      </c>
      <c r="Y41" s="8">
        <v>224</v>
      </c>
      <c r="Z41" s="8">
        <v>497</v>
      </c>
      <c r="AA41" s="8">
        <f t="shared" si="0"/>
        <v>721</v>
      </c>
      <c r="AB41" s="8">
        <v>269</v>
      </c>
      <c r="AC41" s="8">
        <v>596</v>
      </c>
      <c r="AD41" s="8">
        <f t="shared" si="1"/>
        <v>865</v>
      </c>
      <c r="AE41" s="8">
        <v>45</v>
      </c>
      <c r="AF41" s="8">
        <v>99</v>
      </c>
      <c r="AG41" s="8">
        <f t="shared" si="2"/>
        <v>144</v>
      </c>
    </row>
    <row r="42" spans="1:33" x14ac:dyDescent="0.25">
      <c r="A42" s="6">
        <v>39</v>
      </c>
      <c r="B42" s="11" t="s">
        <v>30</v>
      </c>
      <c r="C42" s="11" t="s">
        <v>102</v>
      </c>
      <c r="D42" s="11" t="s">
        <v>32</v>
      </c>
      <c r="E42" s="11" t="s">
        <v>33</v>
      </c>
      <c r="F42" s="11" t="s">
        <v>34</v>
      </c>
      <c r="G42" s="11" t="s">
        <v>204</v>
      </c>
      <c r="H42" s="11" t="s">
        <v>191</v>
      </c>
      <c r="I42" s="11" t="s">
        <v>198</v>
      </c>
      <c r="J42" s="11" t="s">
        <v>50</v>
      </c>
      <c r="K42" s="11" t="s">
        <v>50</v>
      </c>
      <c r="L42" s="11" t="s">
        <v>32</v>
      </c>
      <c r="M42" s="11" t="s">
        <v>33</v>
      </c>
      <c r="N42" s="11" t="s">
        <v>39</v>
      </c>
      <c r="O42" s="11" t="s">
        <v>40</v>
      </c>
      <c r="P42" s="11" t="s">
        <v>41</v>
      </c>
      <c r="Q42" s="11" t="s">
        <v>42</v>
      </c>
      <c r="R42" s="11" t="s">
        <v>43</v>
      </c>
      <c r="S42" s="11" t="s">
        <v>44</v>
      </c>
      <c r="T42" s="12" t="s">
        <v>199</v>
      </c>
      <c r="U42" s="12" t="s">
        <v>200</v>
      </c>
      <c r="V42" s="12"/>
      <c r="W42" s="7" t="s">
        <v>47</v>
      </c>
      <c r="X42" s="7" t="s">
        <v>48</v>
      </c>
      <c r="Y42" s="8">
        <v>222</v>
      </c>
      <c r="Z42" s="8">
        <v>432</v>
      </c>
      <c r="AA42" s="8">
        <f t="shared" si="0"/>
        <v>654</v>
      </c>
      <c r="AB42" s="8">
        <v>266</v>
      </c>
      <c r="AC42" s="8">
        <v>518</v>
      </c>
      <c r="AD42" s="8">
        <f t="shared" si="1"/>
        <v>784</v>
      </c>
      <c r="AE42" s="8">
        <v>44</v>
      </c>
      <c r="AF42" s="8">
        <v>86</v>
      </c>
      <c r="AG42" s="8">
        <f t="shared" si="2"/>
        <v>130</v>
      </c>
    </row>
    <row r="43" spans="1:33" x14ac:dyDescent="0.25">
      <c r="W43" s="41" t="s">
        <v>201</v>
      </c>
      <c r="X43" s="41"/>
      <c r="Y43" s="9">
        <f>SUM(Y4:Y42)</f>
        <v>57645</v>
      </c>
      <c r="Z43" s="9">
        <f t="shared" ref="Z43:AG43" si="3">SUM(Z4:Z42)</f>
        <v>130940</v>
      </c>
      <c r="AA43" s="10">
        <f t="shared" si="3"/>
        <v>188585</v>
      </c>
      <c r="AB43" s="9">
        <f t="shared" si="3"/>
        <v>69173</v>
      </c>
      <c r="AC43" s="9">
        <f t="shared" si="3"/>
        <v>157129</v>
      </c>
      <c r="AD43" s="10">
        <f t="shared" si="3"/>
        <v>226302</v>
      </c>
      <c r="AE43" s="9">
        <f t="shared" si="3"/>
        <v>11529</v>
      </c>
      <c r="AF43" s="9">
        <f t="shared" si="3"/>
        <v>26189</v>
      </c>
      <c r="AG43" s="10">
        <f t="shared" si="3"/>
        <v>37718</v>
      </c>
    </row>
    <row r="44" spans="1:33" x14ac:dyDescent="0.25">
      <c r="W44" s="41" t="s">
        <v>202</v>
      </c>
      <c r="X44" s="41"/>
      <c r="Y44" s="42">
        <f>AA43+AD43+AG43</f>
        <v>452605</v>
      </c>
      <c r="Z44" s="43"/>
      <c r="AA44" s="43"/>
      <c r="AB44" s="43"/>
      <c r="AC44" s="43"/>
      <c r="AD44" s="43"/>
      <c r="AE44" s="43"/>
      <c r="AF44" s="43"/>
      <c r="AG44" s="43"/>
    </row>
    <row r="45" spans="1:33" ht="15.75" thickBot="1" x14ac:dyDescent="0.3">
      <c r="Y45" s="32"/>
      <c r="Z45" s="32"/>
      <c r="AA45" s="32"/>
      <c r="AB45" s="32"/>
      <c r="AC45" s="32"/>
      <c r="AD45" s="32"/>
      <c r="AE45" s="32"/>
      <c r="AF45" s="32"/>
      <c r="AG45" s="32"/>
    </row>
    <row r="46" spans="1:33" ht="28.5" customHeight="1" x14ac:dyDescent="0.25">
      <c r="B46" s="36" t="s">
        <v>206</v>
      </c>
      <c r="C46" s="38" t="s">
        <v>207</v>
      </c>
      <c r="D46" s="39"/>
      <c r="E46" s="40"/>
      <c r="F46" s="38" t="s">
        <v>208</v>
      </c>
      <c r="G46" s="39"/>
      <c r="H46" s="40"/>
    </row>
    <row r="47" spans="1:33" x14ac:dyDescent="0.25">
      <c r="B47" s="37"/>
      <c r="C47" s="17" t="s">
        <v>27</v>
      </c>
      <c r="D47" s="18" t="s">
        <v>28</v>
      </c>
      <c r="E47" s="19" t="s">
        <v>209</v>
      </c>
      <c r="F47" s="17" t="s">
        <v>27</v>
      </c>
      <c r="G47" s="18" t="s">
        <v>28</v>
      </c>
      <c r="H47" s="19" t="s">
        <v>209</v>
      </c>
    </row>
    <row r="48" spans="1:33" x14ac:dyDescent="0.25">
      <c r="B48" s="30" t="s">
        <v>44</v>
      </c>
      <c r="C48" s="33">
        <v>133417</v>
      </c>
      <c r="D48" s="34">
        <v>309942</v>
      </c>
      <c r="E48" s="23">
        <f>SUM(C48:D48)</f>
        <v>443359</v>
      </c>
      <c r="F48" s="21">
        <f t="shared" ref="F48:G50" si="4">ROUND(0.3*C48,0)</f>
        <v>40025</v>
      </c>
      <c r="G48" s="22">
        <f t="shared" si="4"/>
        <v>92983</v>
      </c>
      <c r="H48" s="23">
        <f>SUM(F48:G48)</f>
        <v>133008</v>
      </c>
    </row>
    <row r="49" spans="2:30" x14ac:dyDescent="0.25">
      <c r="B49" s="20" t="s">
        <v>55</v>
      </c>
      <c r="C49" s="21">
        <v>3636</v>
      </c>
      <c r="D49" s="22">
        <v>4316</v>
      </c>
      <c r="E49" s="23">
        <f>SUM(C49:D49)</f>
        <v>7952</v>
      </c>
      <c r="F49" s="21">
        <f t="shared" si="4"/>
        <v>1091</v>
      </c>
      <c r="G49" s="22">
        <f t="shared" si="4"/>
        <v>1295</v>
      </c>
      <c r="H49" s="23">
        <f>SUM(F49:G49)</f>
        <v>2386</v>
      </c>
      <c r="AB49" s="31"/>
      <c r="AD49" s="31"/>
    </row>
    <row r="50" spans="2:30" x14ac:dyDescent="0.25">
      <c r="B50" s="24" t="s">
        <v>134</v>
      </c>
      <c r="C50" s="25">
        <v>1294</v>
      </c>
      <c r="D50" s="8">
        <v>0</v>
      </c>
      <c r="E50" s="23">
        <f>SUM(C50:D50)</f>
        <v>1294</v>
      </c>
      <c r="F50" s="21">
        <f t="shared" si="4"/>
        <v>388</v>
      </c>
      <c r="G50" s="22">
        <f t="shared" si="4"/>
        <v>0</v>
      </c>
      <c r="H50" s="23">
        <f>SUM(F50:G50)</f>
        <v>388</v>
      </c>
    </row>
    <row r="51" spans="2:30" ht="15.75" thickBot="1" x14ac:dyDescent="0.3">
      <c r="B51" s="26" t="s">
        <v>210</v>
      </c>
      <c r="C51" s="27">
        <f t="shared" ref="C51:H51" si="5">SUM(C48:C50)</f>
        <v>138347</v>
      </c>
      <c r="D51" s="28">
        <f t="shared" si="5"/>
        <v>314258</v>
      </c>
      <c r="E51" s="29">
        <f t="shared" si="5"/>
        <v>452605</v>
      </c>
      <c r="F51" s="27">
        <f t="shared" si="5"/>
        <v>41504</v>
      </c>
      <c r="G51" s="28">
        <f t="shared" si="5"/>
        <v>94278</v>
      </c>
      <c r="H51" s="29">
        <f t="shared" si="5"/>
        <v>135782</v>
      </c>
      <c r="AA51" s="31"/>
      <c r="AB51" s="31"/>
      <c r="AC51" s="31"/>
    </row>
    <row r="52" spans="2:30" x14ac:dyDescent="0.25">
      <c r="AA52" s="31"/>
    </row>
    <row r="53" spans="2:30" x14ac:dyDescent="0.25">
      <c r="G53" s="31"/>
      <c r="AA53" s="31"/>
    </row>
  </sheetData>
  <autoFilter ref="A2:AG44" xr:uid="{A33393F5-6EAF-435D-B6E2-54962EEE9A9D}">
    <filterColumn colId="1" showButton="0"/>
    <filterColumn colId="2" showButton="0"/>
    <filterColumn colId="3" showButton="0"/>
    <filterColumn colId="4" showButton="0"/>
    <filterColumn colId="8" showButton="0"/>
    <filterColumn colId="9" showButton="0"/>
    <filterColumn colId="10" showButton="0"/>
    <filterColumn colId="11" showButton="0"/>
    <filterColumn colId="13" showButton="0"/>
    <filterColumn colId="22" showButton="0"/>
    <filterColumn colId="24" showButton="0"/>
    <filterColumn colId="25" showButton="0"/>
    <filterColumn colId="27" showButton="0"/>
    <filterColumn colId="28" showButton="0"/>
    <filterColumn colId="30" showButton="0"/>
    <filterColumn colId="31" showButton="0"/>
  </autoFilter>
  <mergeCells count="24">
    <mergeCell ref="T2:T3"/>
    <mergeCell ref="A1:F1"/>
    <mergeCell ref="A2:A3"/>
    <mergeCell ref="B2:F2"/>
    <mergeCell ref="G2:G3"/>
    <mergeCell ref="H2:H3"/>
    <mergeCell ref="I2:M2"/>
    <mergeCell ref="N2:O2"/>
    <mergeCell ref="P2:P3"/>
    <mergeCell ref="Q2:Q3"/>
    <mergeCell ref="R2:R3"/>
    <mergeCell ref="S2:S3"/>
    <mergeCell ref="Y44:AG44"/>
    <mergeCell ref="U2:U3"/>
    <mergeCell ref="V2:V3"/>
    <mergeCell ref="W2:X2"/>
    <mergeCell ref="Y2:AA2"/>
    <mergeCell ref="AB2:AD2"/>
    <mergeCell ref="AE2:AG2"/>
    <mergeCell ref="B46:B47"/>
    <mergeCell ref="C46:E46"/>
    <mergeCell ref="F46:H46"/>
    <mergeCell ref="W43:X43"/>
    <mergeCell ref="W44:X44"/>
  </mergeCells>
  <conditionalFormatting sqref="Y45:AG45 B4:AG42">
    <cfRule type="expression" dxfId="1" priority="2" stopIfTrue="1">
      <formula>#REF!="nie"</formula>
    </cfRule>
  </conditionalFormatting>
  <conditionalFormatting sqref="B49">
    <cfRule type="expression" dxfId="0" priority="1" stopIfTrue="1">
      <formula>#REF!="nie"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Ola</cp:lastModifiedBy>
  <dcterms:created xsi:type="dcterms:W3CDTF">2019-01-10T07:42:56Z</dcterms:created>
  <dcterms:modified xsi:type="dcterms:W3CDTF">2019-01-17T11:24:54Z</dcterms:modified>
</cp:coreProperties>
</file>